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875" activeTab="1"/>
  </bookViews>
  <sheets>
    <sheet name="PL1" sheetId="5" r:id="rId1"/>
    <sheet name="PL2" sheetId="2" r:id="rId2"/>
    <sheet name="PL-3" sheetId="7" r:id="rId3"/>
  </sheets>
  <definedNames>
    <definedName name="_xlnm._FilterDatabase" localSheetId="0" hidden="1">'PL1'!$A$6:$T$38</definedName>
    <definedName name="_xlnm.Print_Area" localSheetId="0">'PL1'!$A$2:$T$81</definedName>
    <definedName name="_xlnm.Print_Area" localSheetId="1">'PL2'!$A$1:$L$42</definedName>
    <definedName name="_xlnm.Print_Area" localSheetId="2">'PL-3'!$A$1:$L$33</definedName>
    <definedName name="_xlnm.Print_Titles" localSheetId="0">'PL1'!$3:$4</definedName>
    <definedName name="_xlnm.Print_Titles" localSheetId="1">'PL2'!$3:$4</definedName>
    <definedName name="_xlnm.Print_Titles" localSheetId="2">'PL-3'!$2:$3</definedName>
  </definedNames>
  <calcPr calcId="144525" calcMode="manual"/>
</workbook>
</file>

<file path=xl/calcChain.xml><?xml version="1.0" encoding="utf-8"?>
<calcChain xmlns="http://schemas.openxmlformats.org/spreadsheetml/2006/main">
  <c r="G39" i="2"/>
  <c r="G42"/>
  <c r="G36"/>
  <c r="G25"/>
  <c r="G41"/>
  <c r="G40"/>
  <c r="G24"/>
  <c r="G21"/>
  <c r="G20"/>
  <c r="G38"/>
  <c r="H35"/>
  <c r="G35" s="1"/>
  <c r="H34"/>
  <c r="G34" s="1"/>
  <c r="G19" l="1"/>
  <c r="G37"/>
  <c r="H5" i="5"/>
  <c r="H72"/>
  <c r="H79"/>
  <c r="H39"/>
  <c r="D6" i="7"/>
  <c r="G6"/>
  <c r="H6"/>
  <c r="I6"/>
  <c r="K6"/>
  <c r="D5"/>
  <c r="E5"/>
  <c r="F5"/>
  <c r="G5"/>
  <c r="H5"/>
  <c r="I5"/>
  <c r="J5"/>
  <c r="K5"/>
  <c r="C14"/>
  <c r="C5" s="1"/>
  <c r="J15"/>
  <c r="J33"/>
  <c r="F33"/>
  <c r="E33"/>
  <c r="E25"/>
  <c r="C25" s="1"/>
  <c r="E19"/>
  <c r="C19" s="1"/>
  <c r="F15"/>
  <c r="E15"/>
  <c r="C15" s="1"/>
  <c r="J11"/>
  <c r="F11"/>
  <c r="E11"/>
  <c r="C33" l="1"/>
  <c r="J6"/>
  <c r="F6"/>
  <c r="C11"/>
  <c r="E6"/>
  <c r="C6" l="1"/>
  <c r="J39" i="5"/>
  <c r="I39"/>
  <c r="G39"/>
  <c r="F39"/>
  <c r="F5"/>
  <c r="J5"/>
  <c r="J79"/>
  <c r="I79"/>
  <c r="G79"/>
  <c r="F79"/>
  <c r="I72"/>
  <c r="G72"/>
  <c r="F72"/>
  <c r="I5"/>
  <c r="G5"/>
  <c r="E27" i="2"/>
  <c r="F27"/>
  <c r="H10"/>
  <c r="G10" s="1"/>
  <c r="I8"/>
  <c r="I7" s="1"/>
  <c r="E14"/>
  <c r="E9"/>
  <c r="F9"/>
  <c r="E12"/>
  <c r="F12"/>
  <c r="F14"/>
  <c r="E6"/>
  <c r="F6"/>
  <c r="I14"/>
  <c r="F7"/>
  <c r="E7"/>
  <c r="F22"/>
  <c r="I22"/>
  <c r="E22"/>
  <c r="F19"/>
  <c r="H19"/>
  <c r="I19"/>
  <c r="E19"/>
  <c r="H12"/>
  <c r="I9"/>
  <c r="H17"/>
  <c r="G17" s="1"/>
  <c r="H33"/>
  <c r="G33" s="1"/>
  <c r="H32"/>
  <c r="G32" s="1"/>
  <c r="H31"/>
  <c r="G31" s="1"/>
  <c r="H30"/>
  <c r="G30" s="1"/>
  <c r="H29"/>
  <c r="G29" s="1"/>
  <c r="H28"/>
  <c r="G28" s="1"/>
  <c r="H16"/>
  <c r="G16" s="1"/>
  <c r="H15"/>
  <c r="G15" s="1"/>
  <c r="I13"/>
  <c r="I12" s="1"/>
  <c r="H23"/>
  <c r="G23" s="1"/>
  <c r="G22" s="1"/>
  <c r="H11"/>
  <c r="G11" s="1"/>
  <c r="E18" l="1"/>
  <c r="E5" s="1"/>
  <c r="H27"/>
  <c r="G8"/>
  <c r="G7" s="1"/>
  <c r="F18"/>
  <c r="F5" s="1"/>
  <c r="G14"/>
  <c r="I6"/>
  <c r="H14"/>
  <c r="H22"/>
  <c r="G9"/>
  <c r="H7"/>
  <c r="H6"/>
  <c r="H9"/>
  <c r="G13"/>
  <c r="G12" s="1"/>
  <c r="G6" l="1"/>
  <c r="H18"/>
  <c r="H5" s="1"/>
  <c r="I27"/>
  <c r="I18" s="1"/>
  <c r="I5" s="1"/>
  <c r="G27"/>
  <c r="G18" s="1"/>
  <c r="G5" l="1"/>
  <c r="L4"/>
</calcChain>
</file>

<file path=xl/sharedStrings.xml><?xml version="1.0" encoding="utf-8"?>
<sst xmlns="http://schemas.openxmlformats.org/spreadsheetml/2006/main" count="883" uniqueCount="559">
  <si>
    <t>STT</t>
  </si>
  <si>
    <t>Ghi chú</t>
  </si>
  <si>
    <t xml:space="preserve">Tên công trình /dự án </t>
  </si>
  <si>
    <t>Tổng mức đầu tư</t>
  </si>
  <si>
    <t>Thời gian
KC-HT</t>
  </si>
  <si>
    <t>NSĐP</t>
  </si>
  <si>
    <t>NSTW</t>
  </si>
  <si>
    <t>Tình trạng dự án</t>
  </si>
  <si>
    <t>I</t>
  </si>
  <si>
    <t>Khu vực cửa khẩu Tà Lùng</t>
  </si>
  <si>
    <t>Hệ thống đường giao thông và hạ tầng thiết yếu trong khu kinh tế cửa khẩu Trà Lĩnh</t>
  </si>
  <si>
    <t>Khu vực cửa khẩu Trà Lĩnh</t>
  </si>
  <si>
    <t>2016-2020</t>
  </si>
  <si>
    <t>1981/QĐ-UBND; 30/10/2015</t>
  </si>
  <si>
    <t>Đang triển khai</t>
  </si>
  <si>
    <t>II</t>
  </si>
  <si>
    <t>Khu vực cửa khẩu Sóc Giang</t>
  </si>
  <si>
    <t>Khu vực các cửa khẩu, lối mở khác</t>
  </si>
  <si>
    <t>Số, ngày, tháng, năm quyết định đầu tư</t>
  </si>
  <si>
    <t>Chưa triển khai</t>
  </si>
  <si>
    <t>Nhà làm việc của các lực lượng chức năng tại lối mở Pác Ty, huyện Hạ Lang</t>
  </si>
  <si>
    <t>2020-2021</t>
  </si>
  <si>
    <t>Nhà làm việc của các lực lượng chức năng tại lối mở Nà Quân, huyện Thông Nông</t>
  </si>
  <si>
    <t>Xây dựng bãi rác thải và cải tạo, nâng cấp đường vào bãi rác thải tại lối mở Nà Lạn, huyện Thạch An, tỉnh Cao Bằng</t>
  </si>
  <si>
    <t>2019-2020</t>
  </si>
  <si>
    <t>Cải tạo, nâng cấp đường vào mốc 854 (đoạn từ Bản Khoòng vào mốc 854), xã Lý Quốc, huyện Hạ Lang, tỉnh Cao Bằng</t>
  </si>
  <si>
    <t>Trụ sở làm việc Ban Quản lý khu kinh tế tỉnh Cao Bằng</t>
  </si>
  <si>
    <t>2021-2025</t>
  </si>
  <si>
    <t>Nhà trạm kiểm soát liên hợp và hạ tầng tại khu vực mốc 854 (bao gồm cả barrier kiểm soát số 1 và số 2)</t>
  </si>
  <si>
    <t>Đường từ Trung tâm xã Thị Hoa đến cửa khẩu Hạ Lang (đoạn từ đầu cầu đến cửa khẩu, chiều dài khoảng 1,5km)</t>
  </si>
  <si>
    <t>Nhà trạm kiểm soát liên hợp đầu cầu II Tà Lùng</t>
  </si>
  <si>
    <t>Trạm kiểm soát liên hợp và hạ tầng cửa khẩu Sóc Giang, huyện Hà Quảng, tỉnh Cao Bằng</t>
  </si>
  <si>
    <t>1980/QĐ-UBND;
30/10/2015</t>
  </si>
  <si>
    <t>Lũy kế vốn đã bố trí</t>
  </si>
  <si>
    <t>Đường cửa khẩu Tà Lùng, huyện Phục Hòa, tỉnh Cao Bằng ( Đoạn A10-E5-N9; A11-E6-N10; E5-E6)</t>
  </si>
  <si>
    <t>2018-2019</t>
  </si>
  <si>
    <t>377/QĐ-UBND
30/3/2016</t>
  </si>
  <si>
    <t>Cải tạo, sửa chữa một số tuyến đường trong khu vực cửa khẩu Tà Lùng, huyện Phục Hòa, tỉnh Cao Bằng</t>
  </si>
  <si>
    <t>2017-2020</t>
  </si>
  <si>
    <t>1856/QĐ-UBND
27/10/2017</t>
  </si>
  <si>
    <t>Dự án hạ tầng khu trung chuyển hàng hóa XNK nông sản tại khu vực cửa khẩu Trà Lĩnh</t>
  </si>
  <si>
    <t>Tổng cộng</t>
  </si>
  <si>
    <t>TỔNG CỘNG</t>
  </si>
  <si>
    <t>38,7</t>
  </si>
  <si>
    <t>1.1</t>
  </si>
  <si>
    <t>1.2</t>
  </si>
  <si>
    <t>2.1</t>
  </si>
  <si>
    <t>2.2</t>
  </si>
  <si>
    <t>33,4</t>
  </si>
  <si>
    <t>3.1</t>
  </si>
  <si>
    <t>3.2</t>
  </si>
  <si>
    <t>Hệ thống xử lý nước thải thị trấn Tà Lùng</t>
  </si>
  <si>
    <t>Trạm kiểm soát liên hợp cửa khẩu Pò Peo</t>
  </si>
  <si>
    <t>ĐẦU TƯ GIAI ĐOẠN 2016-2020</t>
  </si>
  <si>
    <t>a</t>
  </si>
  <si>
    <t>b</t>
  </si>
  <si>
    <t>c</t>
  </si>
  <si>
    <t>d</t>
  </si>
  <si>
    <t>ĐẦU TƯ GIAI ĐOẠN 2021-2025</t>
  </si>
  <si>
    <t>Đơn vị: Triệu đồng</t>
  </si>
  <si>
    <t>Quốc môn cửa khẩu Lý Vạn</t>
  </si>
  <si>
    <t>Hệ thống đường giao thông và hạ tầng thiết yếu trong khu kinh tế cửa khẩu Trà Lĩnh giai đoạn 2 (đấu nối đến điểm đầu tuyến cao tốc Trà Lĩnh - Đồng Đăng)</t>
  </si>
  <si>
    <t>11</t>
  </si>
  <si>
    <t>12</t>
  </si>
  <si>
    <t>13</t>
  </si>
  <si>
    <t>14</t>
  </si>
  <si>
    <t>15</t>
  </si>
  <si>
    <t>16</t>
  </si>
  <si>
    <t>17</t>
  </si>
  <si>
    <t>Hế thống đường cửa khẩu Tà Lùng (các tuyến còn lại theo quy hoạch)</t>
  </si>
  <si>
    <t>Nhu cầu vốn giai đoạn 2019-2030</t>
  </si>
  <si>
    <t>Dự án đầu tư cơ sở hạ tầng khu vực cửa khẩu Pò Peo</t>
  </si>
  <si>
    <t>TT</t>
  </si>
  <si>
    <t>Khu vực</t>
  </si>
  <si>
    <t>Tên Doanh nghiệp</t>
  </si>
  <si>
    <t>Số, ngày tháng cấp GCNĐT</t>
  </si>
  <si>
    <t>Nguồn vốn đầ tư</t>
  </si>
  <si>
    <t>Tổng vốn đăng ký</t>
  </si>
  <si>
    <t>Tổng vốn đã thực hiện (tỷ đồng)</t>
  </si>
  <si>
    <t>Diện tích DK sử dụng
(m2)</t>
  </si>
  <si>
    <t>Diện tích trong hđ thuê đất
m2</t>
  </si>
  <si>
    <t>Lĩnh vực đầu tư</t>
  </si>
  <si>
    <t>Vị trí</t>
  </si>
  <si>
    <t>Giấy phép Quy hoạch</t>
  </si>
  <si>
    <t>Quy hoạch Tổng mặt bằng</t>
  </si>
  <si>
    <t>Hợp đồng thuê đất, số, ngày tháng năm</t>
  </si>
  <si>
    <t>Giấy phép xây dựng</t>
  </si>
  <si>
    <t>Bằng VNĐ (tỷ đồng)</t>
  </si>
  <si>
    <t>Bằng USD (Nghìn usd)</t>
  </si>
  <si>
    <t xml:space="preserve">Tà Lùng </t>
  </si>
  <si>
    <t>Công ty liên doanh đầu tư Minh Phong</t>
  </si>
  <si>
    <t>Số: 2403/GP, ngày 30/6/2006,    điều chỉnh ngày 17/5/2007 (Bộ KH &amp; ĐT)</t>
  </si>
  <si>
    <t>Vốn đầu tư nước ngoài</t>
  </si>
  <si>
    <t>Xây dựng và kinh doanh cửa hàng miễn thuế</t>
  </si>
  <si>
    <t>Lô số 3</t>
  </si>
  <si>
    <t xml:space="preserve">Hợp đồng số 12/2006/HĐ-TĐ ngày 30/6/2006 (ký với Sở TNMT) </t>
  </si>
  <si>
    <t>Công ty liên doanh Minh Châu Cao Bằng</t>
  </si>
  <si>
    <t>Số 2345/GP ngày 01/9/2003; Đăng ký lại số 111022000001 ngày 05/02/2007</t>
  </si>
  <si>
    <t>Trung tâm thương mại Quốc tế Tà Lùng</t>
  </si>
  <si>
    <t>Một phần lô số 7</t>
  </si>
  <si>
    <t>Hợp đồng thuê đất số 134/HĐ-TĐ ngày 19/12/2012 (ký với Sở TNMT)</t>
  </si>
  <si>
    <t>Công ty TNHH thực phẩm Giai Giai Việt Nam</t>
  </si>
  <si>
    <t>Số 111043000002, ngày 25/6/2007, điều chỉnh lần 4 18/01/2018</t>
  </si>
  <si>
    <t>Sản xuất chế biến thực phẩm, bánh kẹo</t>
  </si>
  <si>
    <t>Một phần lô số 53</t>
  </si>
  <si>
    <t>10/GPQH.2015-BQL
ngày 6/8/2015</t>
  </si>
  <si>
    <t>4220/QĐ-BQL
ngày 4/11/2015</t>
  </si>
  <si>
    <t>Số 02/HĐ-TĐ ngày 25/2/2016</t>
  </si>
  <si>
    <t>01/GPXD-BQL
ngày 17/6/2016</t>
  </si>
  <si>
    <t>Công ty TNHH một thành viên CT</t>
  </si>
  <si>
    <t>Số 3037805430
Ngày 16/12/2016</t>
  </si>
  <si>
    <t>Vốn đầu tư trong nước</t>
  </si>
  <si>
    <t>Chế biến thức ăn và chăn nuôi gia súc gia cầm</t>
  </si>
  <si>
    <t>Tại khu đất thuộc xóm Tân Lập, thị trấn Tà Lùng, huyện Phục Hòa, tỉnh Cao Bằng</t>
  </si>
  <si>
    <t>01/GPQH-BQL
ngày 27/4/2017</t>
  </si>
  <si>
    <t>Số: 11221000017 , 03/4/2012</t>
  </si>
  <si>
    <t>Bến bốc xếp(chỉ đăng ký, không cấp CNĐT)</t>
  </si>
  <si>
    <t>Một phần lô số 51</t>
  </si>
  <si>
    <t xml:space="preserve">Số 04 ngày 27/12/2013  </t>
  </si>
  <si>
    <t>Số 11121000106, ngày 14/9/2009</t>
  </si>
  <si>
    <t>Bãi đỗ xe, kho hàng hoá</t>
  </si>
  <si>
    <t>Số 10/HĐ-TD ngày 28/1/2013</t>
  </si>
  <si>
    <t>06/GPXD-BQL
ngày 28/12/2015</t>
  </si>
  <si>
    <t>Công ty TNHH MTV Thanh Hùng</t>
  </si>
  <si>
    <t>Số: 112041000001 , 08/4/2011</t>
  </si>
  <si>
    <t>Bãi bốc xếp, kho hàng hoá.</t>
  </si>
  <si>
    <t>Một phần của lô số 53 giáp phần đất đã cấp cho nhà máy bánh kẹo Giai Giai</t>
  </si>
  <si>
    <t>Số 02 ngày 04/12/2103</t>
  </si>
  <si>
    <t>01/GPXD
ngày 29/6/2012</t>
  </si>
  <si>
    <t>Công ty TNHH thương mại Vũ Thành</t>
  </si>
  <si>
    <t>Số: 11221000002 , 21/7/2011</t>
  </si>
  <si>
    <t>Bãi đỗ xe, kiểm hoá hàng hoá cửa khẩu Tà Lùng</t>
  </si>
  <si>
    <t xml:space="preserve">Bãi đỗ xe kiểm hoá tại lô chữ P </t>
  </si>
  <si>
    <t>02/GP-BQLKKT
ngày 16/7/2013</t>
  </si>
  <si>
    <t>Số 01/HĐTĐ;02/HĐTĐ  ngày 12/3/2015</t>
  </si>
  <si>
    <t>02/GPXD-BQL
ngày 18/11/2015</t>
  </si>
  <si>
    <t>Công ty TNHH Đầu tư Cao Bằng</t>
  </si>
  <si>
    <t>Số: 112031000003 , 21/7/2011
đ/c1: 08/3/2018 (3026387805)</t>
  </si>
  <si>
    <t>Kho bãi tập kết hàng hoá tại cửa khẩu Tà Lùng</t>
  </si>
  <si>
    <t>Lô đất chữ P, một phần lô đất 51</t>
  </si>
  <si>
    <t>Công ty TNHH thương mại và dịch vụ Bình An</t>
  </si>
  <si>
    <t>Số: 11221000004 , 22/7/2011</t>
  </si>
  <si>
    <t>Kho trung chuyển tập kết hàng hoá</t>
  </si>
  <si>
    <t>Một phần lô số 4, 6, 51</t>
  </si>
  <si>
    <t>Số 01/HĐTĐ ngày 15/01/2014</t>
  </si>
  <si>
    <t>Công ty thương mại vận tải Phú Anh</t>
  </si>
  <si>
    <t>Số: 11221000006 , 01/9/2011</t>
  </si>
  <si>
    <t>Bến bãi bốc xếp và địa điểm kiểm tra hàng hóa xnk tập trung, bãi kiểm hóa, kho ngoại quan, kho bãi hàng hóa</t>
  </si>
  <si>
    <t>Lô số 54 và một phần lô 51</t>
  </si>
  <si>
    <t xml:space="preserve">07/GPQH
ngày 22/8/2017
</t>
  </si>
  <si>
    <t>Số 03 ngày 16/1/2014</t>
  </si>
  <si>
    <t>Số 8286474172, ngày 08/8/2017</t>
  </si>
  <si>
    <t>Bến bãi bốc xếp, địa điểm tập kết, kiểm tra hàng hóa xuất khẩu, nhập khẩu ở biên giới thuộc khu kinh tế cửa khẩu và kho ngoại quan</t>
  </si>
  <si>
    <t xml:space="preserve">tại Lô đất đã thu hồi của Công ty cổ phần XNK Quảng Bình </t>
  </si>
  <si>
    <t xml:space="preserve">Công ty TNHH xuất nhập khẩu Song Toàn
</t>
  </si>
  <si>
    <t>Số: 11221000007 , 05/10/2011</t>
  </si>
  <si>
    <t>Bến bãi bốc xếp và kiểm tra hàng hoá xuất nhập khẩu, kho hàng hoá, trung tâm thương mại dịch vụ</t>
  </si>
  <si>
    <t>Lô số 51 gần lô số 12 giáp bờ sông(mua lại Công ty  TNHH thương mại và vận tải Phúc Lộc)</t>
  </si>
  <si>
    <t>01/GPQH-BQL
ngày 30/10/2014</t>
  </si>
  <si>
    <t>998/QĐ-BQL
ngày 30/8/2016</t>
  </si>
  <si>
    <t>Số 04 ngày 15/6/2015</t>
  </si>
  <si>
    <t>03/GPXD
ngày 26/10/2016</t>
  </si>
  <si>
    <t>Tổng công ty đầu tư và XNK Cao Bằng</t>
  </si>
  <si>
    <t>Số 11221000018, ngày 12/4/2012</t>
  </si>
  <si>
    <t>6,9</t>
  </si>
  <si>
    <t>Khu phi thuế quan - Bãi, bến bốc xếp hàng hóa và địa điểm kiểm tra hàng hóa XNK tập trung tại Khu KTCKTL</t>
  </si>
  <si>
    <t xml:space="preserve">Tại một phần lô đất số 4, 5, 53 và lô đất số 51 </t>
  </si>
  <si>
    <t>01/GP-BQLKKT
Ngày 16/7/2013
06/GPQH.2015-BQL
ngày 26/5/2015</t>
  </si>
  <si>
    <t>1136/QĐ-BQL
ngày 1/11/2016</t>
  </si>
  <si>
    <t>Số 01 ngày 29/11/2013</t>
  </si>
  <si>
    <t>05/GPQH-BQL
ngày 5/7/2017</t>
  </si>
  <si>
    <t>Doanh nghiệp Tư nhân Thu Hương</t>
  </si>
  <si>
    <t>Số 11221000021, ngày 24/7/2012</t>
  </si>
  <si>
    <t>5,2</t>
  </si>
  <si>
    <t>Dịch vụ thương mại, kho hàng hóa</t>
  </si>
  <si>
    <t xml:space="preserve">Tại một phần lô đất số 29 </t>
  </si>
  <si>
    <t>17/GPQH.2015-BQL
ngày 13/10/2015</t>
  </si>
  <si>
    <t>Số 03/HĐ_TĐ ngày 27/8/2012</t>
  </si>
  <si>
    <t>Số 11221000038, ngày 21/3/2013</t>
  </si>
  <si>
    <t>Gian hàng giới thiệu sản phẩm, nhà hàng, khách sạn, văn phòng cho thuê</t>
  </si>
  <si>
    <t>Tại một phần lô số 10 cạnh Kim Thái</t>
  </si>
  <si>
    <t>Công ty TNHH MTV Máy và dịch vụ nông nghiệp Sơn Hà</t>
  </si>
  <si>
    <t>Số 11221000029, ngày 16/10/2012</t>
  </si>
  <si>
    <t>Lắp ráp, sửa chữa máy nông nghiệp và xe máy điện tại KKT CK Tà Lùng</t>
  </si>
  <si>
    <t xml:space="preserve">Tại một phần lô đất số 44 ( đối diện lô đất số 06) </t>
  </si>
  <si>
    <t>06/GP-BQL
ngày 15/8/2013</t>
  </si>
  <si>
    <t>132/QĐ-BQL
ngày 14/1/2015</t>
  </si>
  <si>
    <t>Số 03/HĐ-TĐ ngày 15/6/2015</t>
  </si>
  <si>
    <t>01/GPXD- BQL
ngày 25/6/2015</t>
  </si>
  <si>
    <t>Công ty TNHH Xây dựng Hòa Phát</t>
  </si>
  <si>
    <t>Số 11221000042, ngày 09/7/2013</t>
  </si>
  <si>
    <t>41,7</t>
  </si>
  <si>
    <t>Trung tâm thương mại và dịch vụ</t>
  </si>
  <si>
    <t>Tại Khu KTCK Tà Lùng</t>
  </si>
  <si>
    <t>10/GP-BQL
ngày 13/11/2013
07/GPQH-BQL
ngày 26/12/2016</t>
  </si>
  <si>
    <t>Số 04/HĐ-TĐ ngày 10/12/2014</t>
  </si>
  <si>
    <t>01/GPXD
ngày 29/10/2014
'04/GPQH-BQL
ngày 1/6/2017</t>
  </si>
  <si>
    <t>Hợp tác xã Xếp Hồng</t>
  </si>
  <si>
    <t>Số 11221000045, ngày 02/12/2014</t>
  </si>
  <si>
    <t>Nhà nghỉ Xếp Hồng, Văn phòng cho thuê</t>
  </si>
  <si>
    <t>03/GPQH-BQL
Ngày 26/1/2015</t>
  </si>
  <si>
    <t>2216/QĐ-BQL
Ngày 06/7/2015</t>
  </si>
  <si>
    <t>Số 03/HĐ-TĐ ngày 8/4/2016</t>
  </si>
  <si>
    <t>07/GPQH-BQL
ngày 24/11/2017</t>
  </si>
  <si>
    <t>Công ty TNHH xuất nhập khẩu Thuận Hưng Phát</t>
  </si>
  <si>
    <t>Số 1648677460, ngày 22/3/2018</t>
  </si>
  <si>
    <t>8,3</t>
  </si>
  <si>
    <t>Dự án gia công chế biến sản phẩm gia súc, gia cầm, thủy hải sản xuất nhập khẩu</t>
  </si>
  <si>
    <t>Khu Cổng đồn, Thị trấn Tà Lùng, Huyện Phục Hòa, Tỉnh Cao Bằng</t>
  </si>
  <si>
    <t>Hợp tác xã Thành Công (nhận hs từ Sở KH)</t>
  </si>
  <si>
    <t>Số 11121000173, ngày 20/8/2014</t>
  </si>
  <si>
    <t>Xây dựng công trình khai thác và chế biến khoáng sản vật liệu xây dựng thông thường</t>
  </si>
  <si>
    <t>mỏ đá Phia Cáy-Bản Cải</t>
  </si>
  <si>
    <t>Trà Lĩnh</t>
  </si>
  <si>
    <t xml:space="preserve">Công ty TNHH Sản xuất và XNK Thương mại Quang Anh </t>
  </si>
  <si>
    <t>Số 8582365837, ngày 14/1/2016
Chứng nhận thay đổi lần thứ 1 ngày 02/10/2017</t>
  </si>
  <si>
    <t>Kho bãi tập kết hàng hóa tại lối mở Nà Đoỏng</t>
  </si>
  <si>
    <t>(Mua lại một phần dự án của Thu Công)</t>
  </si>
  <si>
    <t>11/GPQH.2015-BQL
Ngày 10/8/2015</t>
  </si>
  <si>
    <t>3468/QĐ-BQL
Ngày 25/9/2015
1192/QĐ-BQL
Ngày 06/10/2016</t>
  </si>
  <si>
    <t>Số 266/HĐ-TĐ ngày 13/3/2017</t>
  </si>
  <si>
    <t>01/GPQH-BQL
ngày 31/3/2017</t>
  </si>
  <si>
    <t>Công ty TNHH MTV Du Trọng Đại</t>
  </si>
  <si>
    <t>Số 11221000031, ngày 18/12/2012</t>
  </si>
  <si>
    <t>Kho, bãi bốc xếp và trung chuyển hàng hóa xuất nhập khẩu tại cửa khẩu Trà Lĩnh</t>
  </si>
  <si>
    <t>Tại khu vực  lối mở Nà Đoỏng, CK Trà Lĩnh</t>
  </si>
  <si>
    <t>04/GP-BQL
ngày 15/8/2013</t>
  </si>
  <si>
    <t>Số 05 ngày 29/7/2015</t>
  </si>
  <si>
    <t>05/GPXD-BQL
ngày 28/12/2015</t>
  </si>
  <si>
    <t>Số 5576625611, ngày 12/08/2016</t>
  </si>
  <si>
    <t>7,5</t>
  </si>
  <si>
    <t>Chợ gia súc huyện Trà Lĩnh</t>
  </si>
  <si>
    <t>Tại Bản Khun, thị trấn Hùng Quốc, huyện Trà Lĩnh</t>
  </si>
  <si>
    <t>06/GPQH-BQL
Ngày 11/10/2016</t>
  </si>
  <si>
    <t>1403/QĐ-BQL
Ngày 14/11/2016</t>
  </si>
  <si>
    <t>Hợp đồng ký với Sở TNMT</t>
  </si>
  <si>
    <t>04/GPXD-BQL
Ngày 06/12/2016</t>
  </si>
  <si>
    <t>Công ty TNHH Thương mại Thu Công</t>
  </si>
  <si>
    <t>Số 11221000032, ngày 05/02/2013</t>
  </si>
  <si>
    <t>dịch vụ thương mại, kho, bãi tập kết hàng hóa xuất nhập khẩu</t>
  </si>
  <si>
    <t>11/GPQH.2015-BQL
ngày 8/10/2015
13/GPQH.2015-BQL
ngày 8/9/2015</t>
  </si>
  <si>
    <t>3467/QĐ-BQL
ngày 25/9/2015</t>
  </si>
  <si>
    <t>Số 01/HĐTĐ ngày 18/01/2016</t>
  </si>
  <si>
    <t>02/GPQH-BQL
ngày 5/5/2017</t>
  </si>
  <si>
    <t xml:space="preserve"> Công ty cổ phần thương mại quốc tế Quang Anh
</t>
  </si>
  <si>
    <t xml:space="preserve">Số 7276565604, ngày 08/02/2013
|Chứng nhận thay đổi lần 1: 18/8/2016
Chứng nhận thay đổi lần thứ hai Ngày 24 tháng  10  năm 2016
Chứng nhận thay đổi lần thứ ba Ngày 30 tháng 10 năm 2017
</t>
  </si>
  <si>
    <t>Địa điểm tập kết, kiểm tra hàng hóa xuất khẩu, nhập khẩu tại cửa khẩu Trà Lĩnh</t>
  </si>
  <si>
    <t>Mua lại của Công ty TNHH Việt Long
+ Gộp 2 dự án 11221000023+11221000024</t>
  </si>
  <si>
    <t>Số 02/HĐTĐ ngày 20/3/2018</t>
  </si>
  <si>
    <t>Công ty TNHH Sản xuất và XNK Thương mại Quang Anh</t>
  </si>
  <si>
    <t>6011318103
(11221000041)
cấp ngày 15/5/2013
Chứng nhận thay đổi lần thứ 1 ngày 02/1/2014; lần 2 ngày 15/5/2015; lần 3 ngày 02/10/2017</t>
  </si>
  <si>
    <t>Kho bãi tập kết hàng hóa tại lối mở Nà Đoỏng, cửa khẩu Trà Lĩnh, Cao Bằng</t>
  </si>
  <si>
    <t>12/GP-BQL
ngày 13/11/2013</t>
  </si>
  <si>
    <t>Số 06 ngày 07/10/2015</t>
  </si>
  <si>
    <t>03/GPXD-BQL
ngày 18/11/2015</t>
  </si>
  <si>
    <t>Hạ Lang</t>
  </si>
  <si>
    <t>Doanh nghiệp tư nhân Công Tăng</t>
  </si>
  <si>
    <t>Số 11221000044, ngày 15/9/2013</t>
  </si>
  <si>
    <t>Địa điểm kiểm tra hàng hóa XNK</t>
  </si>
  <si>
    <t>Khu vực Bản Khòng xã Lý Quốc, huyện Hạ Lang</t>
  </si>
  <si>
    <t>Công ty trách nhiệm hữu hạn xây dựng Ngọc Hòa</t>
  </si>
  <si>
    <t>số cnđt: 11121000129
cấp ngày: 25/10/2011</t>
  </si>
  <si>
    <t>5,8</t>
  </si>
  <si>
    <t>Cấp trên cơ sở thực tế</t>
  </si>
  <si>
    <t>Kho bãi bảo quản thực phẩm đông lạnh và lưu giữ hàng hóa xuất nhập khẩu</t>
  </si>
  <si>
    <t>Xóm Pác Ty, xã Việt Chu,huyện Hạ Lang, Cao Bằng</t>
  </si>
  <si>
    <t>Đức Long</t>
  </si>
  <si>
    <t>Công ty cổ phầ tư vấn xây dựng và thương mại Nam Thăng Long</t>
  </si>
  <si>
    <t>số cnđt: 11121000138
cấp ngày: 28/1/2013</t>
  </si>
  <si>
    <t>Bãi kiểm hóa-giao nhận và kho hàng xuất nhập khẩu</t>
  </si>
  <si>
    <t>Lô đất số 07 trong bản đồ định hướng phát triển không gian - quy hoạch Cửa khẩu Đức Long, huyện Thạch An, Cao Bằng</t>
  </si>
  <si>
    <t>279/QĐ-BQL
ngày 16/3/2017</t>
  </si>
  <si>
    <t>Trùng Khánh</t>
  </si>
  <si>
    <t xml:space="preserve">Hợp tác xã Đức Huy </t>
  </si>
  <si>
    <t>7183588755
Cấp ngày 21/7/2016</t>
  </si>
  <si>
    <t>8,8</t>
  </si>
  <si>
    <t>Địa điểm kiểm tra, kho hàng hóa xuất nhập khẩu Đức Huy</t>
  </si>
  <si>
    <t>Xóm Bản Mìai, xã Ngọc Côn, huyện Trùng Khánh, tỉnh Cao Bằng</t>
  </si>
  <si>
    <t>04/GPQH-BQL
Ngày 16/9/2016</t>
  </si>
  <si>
    <t>1137/QĐ-BQL
Ngày 01/11/2016</t>
  </si>
  <si>
    <t>36-HĐTĐ Ngày 28/3/2017</t>
  </si>
  <si>
    <t>03/GPQH-BQL
ngày 10/5/2017</t>
  </si>
  <si>
    <t>Công ty TNHH Công nghệ sinh học Ngân Hà</t>
  </si>
  <si>
    <t>0475757402
Cấp ngày 03/1/2017</t>
  </si>
  <si>
    <t>Kho bãi tập kết hàng hóa Ngân Hà</t>
  </si>
  <si>
    <t>Đồi Coóc Bẻ, xã Đình Phong, huyện Trùng Khánh, tỉnh Cao Bằng</t>
  </si>
  <si>
    <t>06/GPQH
ngày 8/8/2017</t>
  </si>
  <si>
    <t>Công ty TNHH Việt Long</t>
  </si>
  <si>
    <t>Số 5502073605, ngày 8/10/2015</t>
  </si>
  <si>
    <t>Địa điểm kiểm tra, tập kết hàng hóa xnk Việt Long</t>
  </si>
  <si>
    <t>Tại xóm Chi Choi, xã Đình Phong, huyện Trùng Khánh, tỉnh Cao Bằng</t>
  </si>
  <si>
    <t>01/GPQH-BQL
Ngày 11/4/2016</t>
  </si>
  <si>
    <t>656/QĐ-BQL
Ngày 07/6/2016</t>
  </si>
  <si>
    <t>02-HĐTĐ Ngày 20/1/2017</t>
  </si>
  <si>
    <t>06/GPQH-BQL
ngày 13/7/2017</t>
  </si>
  <si>
    <t>CÁC DỰ ÁN ĐANG TRIỂN KHAI</t>
  </si>
  <si>
    <t>Công ty cổ phần tập đoàn Vinh Cơ</t>
  </si>
  <si>
    <t>số cnđt: 11121000153
cấp ngày: 8/10/2013</t>
  </si>
  <si>
    <t>Bãi đỗ xe và trung tâm trung chuyển hàng hóa Đức Long</t>
  </si>
  <si>
    <t>Lô đất số 08 và lô đất dự kiến phát triển cơ quan trong bản đồ định hướng phát triển không gian - quy hoạch chung khu vực Cửa khẩu Đức Long, huyện Thạch An, Cao Bằng</t>
  </si>
  <si>
    <t>Công ty cổ phần đầu tư Sang JI</t>
  </si>
  <si>
    <t>số cnđt: 1031101812
cấp ngày: 29/1/2013
đ/c lần 2: 28/5/2018</t>
  </si>
  <si>
    <t>Bãi tập kết xe ô tô trung chuyển hàng hóa tại xóm Bản Khoòng, xã Lý Quốc, huyện Hạ Lang, tỉnh Cao Bằng</t>
  </si>
  <si>
    <t>Theo quy hoạch chi tiết tổng mặt bằng tại Quyết định số 01/QĐ-UBND ngày 03/01/2013</t>
  </si>
  <si>
    <t>số cnđt: 6537128626
cấp ngày: 04/5/2017
đ/c lần1: 28/5/2018</t>
  </si>
  <si>
    <t>Trung tâm thương mại Vinh Cơ - Tà Lùng</t>
  </si>
  <si>
    <t>Tại một phần lô đất số 7</t>
  </si>
  <si>
    <t>Công ty TNHH MTV Sài Gòn Cà Phê</t>
  </si>
  <si>
    <t>Số 112043000043, ngày 30/10/2013</t>
  </si>
  <si>
    <t>Nhà máy chế biến và đóng gói cà phê</t>
  </si>
  <si>
    <t>Tại một phần lô đất số 45 QH 04</t>
  </si>
  <si>
    <t>16/GPQH.2015-BQL
ngày 24/9/2015</t>
  </si>
  <si>
    <t>4230/QĐ-BQL
ngày 4/11/2015</t>
  </si>
  <si>
    <t>Số 04/HDTĐ ngày 16/6/2016</t>
  </si>
  <si>
    <t>02/GPXD
ngày 5/10/2016</t>
  </si>
  <si>
    <t>Số 6615278532, ngày 09/11/2018</t>
  </si>
  <si>
    <t>Địa điểm kiểm tra, tập kết, kiểm tra, giám sát hàng hóa xuất nhập khẩu</t>
  </si>
  <si>
    <t>Tại lô đất số 37</t>
  </si>
  <si>
    <t xml:space="preserve"> Công ty TNHH thương mại vận tải Phú Anh 
</t>
  </si>
  <si>
    <t>Số 7622818721, ngày 12/4/2012
đ/c lần 1 ngày 02/4/2015
đ/c lần 2 ngày 17/1/2017</t>
  </si>
  <si>
    <t>Bến, bãi bốc xếp, kiểm hóa hàng hóa XNK, Kho lạnh, Kho trung chuyển hàng hóa tại CKTL</t>
  </si>
  <si>
    <t>Tại lô đất số 52 (Mua lại của Sơn Hải)</t>
  </si>
  <si>
    <t>Số 01 ngày 06/3/2018</t>
  </si>
  <si>
    <t>Số 11221000022, ngày 24/7/2012
đ/c1: 3617147001
ngày 11/01/2011</t>
  </si>
  <si>
    <t>Khách sạn, dịch vụ, văn phòng cho thuê</t>
  </si>
  <si>
    <t xml:space="preserve">Tại lô đất số 29 (cạnh lô số 30) </t>
  </si>
  <si>
    <t>Số 02/HĐ-TĐ ngày 16/1/2014</t>
  </si>
  <si>
    <t>Số 2327106788, ngày 02/11/2017</t>
  </si>
  <si>
    <t>Dự án đầu tư xây dựng Xưởng chế biến thực phẩm Phú Anh</t>
  </si>
  <si>
    <t>tại Lô đất đã thu hồi của Công ty xây dựng Lê Thanh</t>
  </si>
  <si>
    <t>Số 3823052221, ngày 18/10/2018</t>
  </si>
  <si>
    <t>Trung tâm thương mại và dịch vụ tổng hợp Tà Lùng2</t>
  </si>
  <si>
    <t>Công ty TNHH Thương mại và xây dựng Ngọc Trường</t>
  </si>
  <si>
    <t>Số 3826056283, ngày
14/6/2016</t>
  </si>
  <si>
    <t>Bãi đỗ xe, kho hàng hóa, bãi kiểm hóa - Trạm cân điện tử và dịch vụ</t>
  </si>
  <si>
    <t>Công ty TNHH sản xuất nông nghiệp và chăn nuôi Tuấn Phong</t>
  </si>
  <si>
    <t>Số 2388118023, ngày
03/7/2017
đ/c lần 1: ngày 07/11/2017</t>
  </si>
  <si>
    <t>Chế biến thực phẩm, nông sản và kho lạnh</t>
  </si>
  <si>
    <t>Công ty TNHH Hương Giang Cao Bằng</t>
  </si>
  <si>
    <t>Số 6070516780, ngày 09/4/2018</t>
  </si>
  <si>
    <t>Kinh doanh dịch vụ thương mại tổng hợp và văn phòng cho thuê</t>
  </si>
  <si>
    <t>Số 4175731638, ngày 07/11/2018</t>
  </si>
  <si>
    <t>Bến bãi bốc xếp và kho hàng hóa tổng hợp</t>
  </si>
  <si>
    <t xml:space="preserve">Tại lô đất số 37 </t>
  </si>
  <si>
    <t>Công ty TNHH Thương mại và Xây dựng Đại Việt</t>
  </si>
  <si>
    <t>Số 1140868832, ngày 30/7/2018</t>
  </si>
  <si>
    <t>Cửa hàng bán lẻ xăng dầu, khí dầu mỏ hóa lỏng</t>
  </si>
  <si>
    <t>Xóm Đông Chiêu, xã Cách Linh, huyện Phục Hòa, tỉnh Cao Bằng</t>
  </si>
  <si>
    <t>Công ty TNHH xuất nhập khẩu Ngọc Long</t>
  </si>
  <si>
    <t>Số 6871712570, ngày 23/10/2018</t>
  </si>
  <si>
    <t>Trung tâm kinh doanh dịch vụ thương mại tổng hợp</t>
  </si>
  <si>
    <t xml:space="preserve">Tại một phần lô có chức năng thương mại dịch vụ </t>
  </si>
  <si>
    <t>Công ty cổ phần đầu tư và thương mại Cao Bắc</t>
  </si>
  <si>
    <t>Số 8428627273, ngày 22/02/2019</t>
  </si>
  <si>
    <t>Dự án cửa hàng miễn thuế cửa khẩu quốc tế Tà Lùng</t>
  </si>
  <si>
    <t>Công ty cổ phần Đầu tư Thương mại và Dịch vụ Quốc tế (INTERSERCO)</t>
  </si>
  <si>
    <t>Số 5256530070, ngày 24/8/2017</t>
  </si>
  <si>
    <t>Đầu tư xây dựng trung tâm Logistics tại huyện Trà Lĩnh, tỉnh Cao Bằng</t>
  </si>
  <si>
    <t>Một phần diện tích đất trong Khu trung chuyển phục vụ XNK hàng hóa nông, lâm, thủy, hải sản tại cửa khẩu Trà Lĩnh, tại xóm Nà Mương và xóm Tổng Moòng, thị trấn Hùng Quốc, huyện Trà Lĩnh</t>
  </si>
  <si>
    <t>Công ty cổ phần đầu tư vận tải biển và thương mại Sao Vàng</t>
  </si>
  <si>
    <t>Số11121000156, ngày 20/1/2014</t>
  </si>
  <si>
    <t>Đầu tư xây dựng và kinh doanh hạ tầng cơ sở " Trung tâm lưu thông hàng hóa thương mại và gia công chế biến nông, lâm, thủy hải sản xuất khẩu Sao Vàng"</t>
  </si>
  <si>
    <t>04/GPQH.2015-BQL
03/GPQH-BQL
ngày 25/4/2016
ngày 10/4/2015
07/GPQH.2015-BQL
ngày 01/6/2015
08/GPQH.2015-BQL
ngày 7/7/2015</t>
  </si>
  <si>
    <t>3521/QĐ-BQL
ngày 30/9/2015
4891/QĐ-BQL
ngày 10/12/2015
5693/QĐ-BQL
ngày 30/12/2015
607/QĐ-BQL
ngày 30/5/2016</t>
  </si>
  <si>
    <t>Công ty cổ phần Interserco VCI</t>
  </si>
  <si>
    <t>Số6761254624, ngày 12/5/2017</t>
  </si>
  <si>
    <t>Khu trung chuyển hàng hoá xuất nhập khẩu tại huyện Trà Lĩnh, tỉnh Cao Bằng</t>
  </si>
  <si>
    <t xml:space="preserve">Số: 4151345584 , 29/5/2018
</t>
  </si>
  <si>
    <t xml:space="preserve">Tại lô số 02 </t>
  </si>
  <si>
    <t>Công ty TNHH một thành viên Công Tăng</t>
  </si>
  <si>
    <t>số cnđt: 7248561410
cấp ngày: 29/10/2018</t>
  </si>
  <si>
    <t>Tại lô số 5</t>
  </si>
  <si>
    <t>Số: 5544644576 , 23/11/2018</t>
  </si>
  <si>
    <t>Địa điểm tập kết, kiểm tra hàng hóa xuất, nhập khẩu ở biên giới</t>
  </si>
  <si>
    <t>Tại lô đất số 13</t>
  </si>
  <si>
    <t>Công ty Cổ phần nông nghiệp thông minh FECON</t>
  </si>
  <si>
    <t>số cnđt: 0282342544
cấp ngày: 13/10/2016
đ/c lần 1 ngày 07/11/2017</t>
  </si>
  <si>
    <t>Xây dựng vùng nguyên liệu phát triển nông thôn miền núi với cây lê, cây dược liệu và cây quả khác</t>
  </si>
  <si>
    <t>Xã Đức Long, Thạch An, Cao Bằng</t>
  </si>
  <si>
    <t>Sóc Giang</t>
  </si>
  <si>
    <t>Công ty TNHH Thành Đông KPI</t>
  </si>
  <si>
    <t>Mã số dự án: 4550113177
ngày 22/9/2016</t>
  </si>
  <si>
    <t>1,6</t>
  </si>
  <si>
    <t>Cửa hàng xăng dầu cửa khẩu Sóc Giang, huyện Hà Quảng</t>
  </si>
  <si>
    <t>Lô số 25 trong Bản đồ Quy hoạch không gian kiến trúc cảnh quan - Quy hoạch chi tiết cửa khẩu Sóc Giang, huyện Hà Quảng, tỉnh Cao Bằng (Giai đoạn 2010-2020) – tỷ lệ 1/2000</t>
  </si>
  <si>
    <t>04/GPQH
ngày 23/5/2017</t>
  </si>
  <si>
    <t>Công ty cổ phần đầu tư thương mại và phát triển Việt Trung</t>
  </si>
  <si>
    <t>Số 3614686026, ngày 9/10/2018</t>
  </si>
  <si>
    <t>Kho bãi tập kết và trung chuyển hàng hóa xuất nhập khẩu</t>
  </si>
  <si>
    <t>Khu vực xóm Nặm Rằng, xã Kéo Yên, huyện Hà Quảng, tỉnh Cao Bằng</t>
  </si>
  <si>
    <t>Công ty TNHH DV &amp; TM Cao Bắc</t>
  </si>
  <si>
    <t>Số 4334255672, ngày 2/11/2015
Đ/c lần 1 ngày 06/4/2018</t>
  </si>
  <si>
    <t>Trung tâm thương mai biên giới Trùng Khánh</t>
  </si>
  <si>
    <t>Khu vực Giảng Gà, xã Đình Phong, huyện Trùng Khánh, tỉnh Cao Bằng</t>
  </si>
  <si>
    <t>Công ty TNHH một thành viên Tân Sơn Khánh</t>
  </si>
  <si>
    <t>Số 4361733800, ngày 6/4/2018</t>
  </si>
  <si>
    <t xml:space="preserve">Dự án trang trại lợn giống Ngọc Khê </t>
  </si>
  <si>
    <t>Khu vực xóm Bản Nhom, xã Ngọc Khê, huyện Trùng Khánh, tỉnh Cao Bằng</t>
  </si>
  <si>
    <t>Công ty cổ phần xuất nhập khẩu Cao Bằng</t>
  </si>
  <si>
    <t>Số 3588334226, ngày 7/5/2018</t>
  </si>
  <si>
    <t xml:space="preserve">Dự án trang trại chăn nuôi Thông Huề 2 </t>
  </si>
  <si>
    <t>Hợp tác xã Hải Đăng</t>
  </si>
  <si>
    <t>Số 1162836463, ngày 01/10/2018</t>
  </si>
  <si>
    <t>Địa điểm tập kết, kiểm tra, giám sát hàng hóa xuất khẩu, nhập khẩu ở khu vực biên giới</t>
  </si>
  <si>
    <t>Xóm Bản Chang, xã Đình Phong, huyện Trùng Khánh, tỉnh Cao Bằng</t>
  </si>
  <si>
    <t>III</t>
  </si>
  <si>
    <t>CÁC DỰ ÁN CHƯA TRIỂN KHAI</t>
  </si>
  <si>
    <t>11222000027 (5412423867), cấp ngày 03/8/2012
Chứng nhận thay đổi lần thứ 1 ngày 25/9/2017</t>
  </si>
  <si>
    <t>trung tâm trưng bày bán buôn, bán lẻ các sản phẩm xe điện, linh phụ kiện xe điện; vật liệu trang trí nội thất; các loại đèn chiếu sáng, đèn trang trí, đèn năng lượng</t>
  </si>
  <si>
    <t xml:space="preserve">Tại một phần đất lô số 52 (đối diện lô số 18, 21) </t>
  </si>
  <si>
    <t>Công ty TNHH Vịnh Cơ</t>
  </si>
  <si>
    <t>Số 11121000187
Ngày 27/11/2014;đ/c lần 1 ngày 16/10/2018</t>
  </si>
  <si>
    <t>0,6</t>
  </si>
  <si>
    <t>Cửa hàng miễn thuế - Vịnh Cơ tại cửa khẩu Tà Lùng, huyện Phục Hòa, tỉnh Cao Bằng</t>
  </si>
  <si>
    <t xml:space="preserve">Tại lô đất đã quy hoạch theo Quyết định số 2124/QĐ-UBND ngày 29/11/2013 của UBND tỉnh Cao Bằng, </t>
  </si>
  <si>
    <t>Số 11221000046, ngày 9/12/2014</t>
  </si>
  <si>
    <t>Khu rửa xe liên hợp</t>
  </si>
  <si>
    <t>xóm Pác Tò, thị trấn Hòa Thuận, Phục Hòa</t>
  </si>
  <si>
    <t>03/GP-BQLKKT
ngày 16/7/2013</t>
  </si>
  <si>
    <t>Số 0863242680, ngày
28/8/2017</t>
  </si>
  <si>
    <t>Dự án đầu tư xây dựng tổ hợp văn phòng cho thuê và cửa hàng giới thiệu sản phẩm cà phê tây nguyên</t>
  </si>
  <si>
    <t>Công ty Cổ phần TM dịch vụ&amp;XNK Hải Phòng</t>
  </si>
  <si>
    <t>Số 5510704824, ngày 4/9/2015</t>
  </si>
  <si>
    <t>Tổng kho trung chuyển hàng hóa Tradimexco</t>
  </si>
  <si>
    <t>Tại khu vực Cà Rè, Giảng Gà, xã Đình Phong, huyện Trùng Khánh, tỉnh Cao Bằng</t>
  </si>
  <si>
    <t>Công ty cổ phần Bằng Giang Cao Bằng</t>
  </si>
  <si>
    <t>Số 6443407086, ngày 2/10/2015</t>
  </si>
  <si>
    <t>Kho bãi hàng hóa, địa điểm kiểm tra hàng hóa xnk tập trung, kho ngoại quan</t>
  </si>
  <si>
    <t>Một phần đất tại khu Lũng Vài, xóm Sóc Giang, xã Sóc Hà, huyện Hà Quảng</t>
  </si>
  <si>
    <t>18/GPQH.2015-BQL
Ngày 09/11/2015</t>
  </si>
  <si>
    <t>199/QĐ-BQL
Ngày 29/2/2016</t>
  </si>
  <si>
    <t>IV</t>
  </si>
  <si>
    <t>DỰ ÁN ĐANG TẠM DỪNG</t>
  </si>
  <si>
    <t>Công ty TNHH Ắc Quy Green Cao Bằng</t>
  </si>
  <si>
    <t>11222000026, cấp ngày 03/8/2012
Đ/C1 ngày 24/12/2013
Đ/C2 ngày 11/6/2014
Đ/C3 ngày 20/8/2015
Đ/C4 ngày 14/3/2017</t>
  </si>
  <si>
    <t>Nhà máy sản xuất và lắp ráp bình ắc quy</t>
  </si>
  <si>
    <t xml:space="preserve">Tại phần đất nằm giữa ranh giới quy hoạch thị trấn cửa khẩu Tà Lùng và quy hoạch cụm Miền Đông I Tà Lùng, </t>
  </si>
  <si>
    <t>Số 11/HĐTĐ ngày 16/4/2008</t>
  </si>
  <si>
    <t>Số 2237772271, ngày 23/01/2019</t>
  </si>
  <si>
    <t>Khu thương mại đầu mối quốc tế Tà Lùng</t>
  </si>
  <si>
    <t>Tại một phần lô có chức năng thương mại dịch vụ</t>
  </si>
  <si>
    <t>Doanh nghiệp xây dựng Thành Đạt</t>
  </si>
  <si>
    <t>Công ty cổ phần đầu tư và xuất nhập khẩu Vạn Lý</t>
  </si>
  <si>
    <t>Công ty TNHH Thương mại và Dịch vụ Việt Thành</t>
  </si>
  <si>
    <t>Số: 3055623307 , 10/6/2019</t>
  </si>
  <si>
    <t>Số: 0731441287 , 10/6/2019</t>
  </si>
  <si>
    <t>Số: 0178365037 , 10/6/2019</t>
  </si>
  <si>
    <t>Dự án Địa điểm tập kết, kiểm tra giám sát hàng hóa xuất khẩu, nhập khẩu</t>
  </si>
  <si>
    <t>Dự án Địa điểm tập kết, kiểm tra hàng hóa xuất, nhập khẩu và kho ngoại quan</t>
  </si>
  <si>
    <t>Dự án Địa điểm tập kết, kiểm tra hàng hóa xuất, nhập khẩu</t>
  </si>
  <si>
    <t>Dự án hoạt động không hiệu quả</t>
  </si>
  <si>
    <t xml:space="preserve">Dự án chậm tiến độ </t>
  </si>
  <si>
    <t>Đề xuất thu hồi dự án</t>
  </si>
  <si>
    <t>Đánh giá tình trạng dự án (đánh dấu X)</t>
  </si>
  <si>
    <t>Đã đi vào hoạt động nhưng chưa thực hiện thủ tục quy hoạch và cấp phép xây dựng</t>
  </si>
  <si>
    <t xml:space="preserve">Đã đi vào hoạt động </t>
  </si>
  <si>
    <t>Đã đi vào hoạt động nhưng chưa thực hiện thủ tục thuê đất và cấp phép xây dựng</t>
  </si>
  <si>
    <t>Đã đi vào hoạt động nhưng chưa thực hiện thủ tục quy hoạch</t>
  </si>
  <si>
    <t>Đã đi vào hoạt động nhưng chưa thực hiện thủ tục quy hoạch và xây dựng</t>
  </si>
  <si>
    <t>Đã đi vào hoạt động</t>
  </si>
  <si>
    <t>Đã đi vào hoạt động nhưng chưa thực hiện các thủ tục tiếp theo</t>
  </si>
  <si>
    <t>X</t>
  </si>
  <si>
    <t>Đã đi vào hoạt động nhưng chưa thực hiện thủ tục xây dựng</t>
  </si>
  <si>
    <t>Đã đi vào hoạt động nhưng chưa thực hiện thủ tục tiếp theo</t>
  </si>
  <si>
    <t>Đang thực hiện thủ tục thuê đất</t>
  </si>
  <si>
    <t>Đã đi vào hoạt động chưa hoàn thiện các thủ tục tiếp theo</t>
  </si>
  <si>
    <t>Đã đi vào hoạt động chưa thực hiện thủ tục thuê đất và cấp phép xây dựng</t>
  </si>
  <si>
    <t>Đang tạm dừng theo yêu cầu của UBND tỉnh</t>
  </si>
  <si>
    <t>Chưa thực hiện các thủ tục tiếp theo</t>
  </si>
  <si>
    <t>Chậm tiến độ do vướng mắc GPMB</t>
  </si>
  <si>
    <t>Mới cấp CNĐKĐT</t>
  </si>
  <si>
    <t>Tạm dừng theo yêu cầu của UBND tỉnh để xây cầu Tà Lùng 2</t>
  </si>
  <si>
    <t>Chưa thực hiện hết toàn bộ diện tích đăng ký</t>
  </si>
  <si>
    <t>Đã đi vào hoạt động, chưa thực hiện các thủ tục tiếp theo</t>
  </si>
  <si>
    <t>Nội dung</t>
  </si>
  <si>
    <t>Diện tích (ha)</t>
  </si>
  <si>
    <t>Tổng diện tích</t>
  </si>
  <si>
    <t>Đất khu phi thuế quan</t>
  </si>
  <si>
    <t>Đất công nghiệp, công nghiệp phụ trợ, khu sơ chế</t>
  </si>
  <si>
    <t>Đất kinh doanh khác (thương mại, dịch vụ, du lịch)</t>
  </si>
  <si>
    <t>Đất dân cư, đô thị</t>
  </si>
  <si>
    <t>Đất công trình công cộng, hành chính</t>
  </si>
  <si>
    <t>Đất khác (mặt nước, sông núi, cây xanh, núi đá…)</t>
  </si>
  <si>
    <t>Đất kho tàng, bến bãi</t>
  </si>
  <si>
    <t>Đất chưa sử dụng</t>
  </si>
  <si>
    <r>
      <rPr>
        <b/>
        <sz val="12"/>
        <color theme="1"/>
        <rFont val="Times New Roman"/>
        <family val="1"/>
      </rPr>
      <t>Cửa khẩu Tà Lùng</t>
    </r>
    <r>
      <rPr>
        <sz val="12"/>
        <color theme="1"/>
        <rFont val="Times New Roman"/>
        <family val="1"/>
      </rPr>
      <t xml:space="preserve"> (theo Quyết định số 388/QĐ-UBND ngày 08/4/2013 của UBND tỉnh Cao Bằng về việc phê duyệt đồ án điều chỉnh quy hoạch chung xây dựng thị trấn Tà Lùng, huyện Phục Hòa, tỉnh Cao Bằng (giai đoạn 2012-2030) - tỷ lệ: 1/2000)</t>
    </r>
  </si>
  <si>
    <t>Diện tích Đất theo quy hoạch đã được phê duyệt</t>
  </si>
  <si>
    <t>15,32</t>
  </si>
  <si>
    <t>Ngoài ra còn có các loại đất y tế, đất trường học, đất quân sự…</t>
  </si>
  <si>
    <t>Diện tích Đất đã giao cho doanh nghiệp</t>
  </si>
  <si>
    <r>
      <rPr>
        <b/>
        <sz val="12"/>
        <rFont val="Times New Roman"/>
        <family val="1"/>
      </rPr>
      <t xml:space="preserve">Cửa khẩu Trà Lĩnh </t>
    </r>
    <r>
      <rPr>
        <sz val="12"/>
        <rFont val="Times New Roman"/>
        <family val="1"/>
      </rPr>
      <t>(theo Quyết định số 1616/QĐ-UBND ngày 22/10/2014 của UBND tỉnh Cao Bằng về việc phê duyệt đồ án Điều chỉnh quy hoạch chung xây dựng Khu vực cửa khẩu Trà Lĩnh, tỉnh Cao Bằng - tỷ lệ: 1/2000)</t>
    </r>
  </si>
  <si>
    <t>177,25</t>
  </si>
  <si>
    <t>Ngoài ra còn có các loại đất công trình đầu mối HTKT, đường giao thống, đấu nối HT</t>
  </si>
  <si>
    <r>
      <rPr>
        <b/>
        <sz val="12"/>
        <color theme="1"/>
        <rFont val="Times New Roman"/>
        <family val="1"/>
      </rPr>
      <t>Cửa khẩu Lý Vạn</t>
    </r>
    <r>
      <rPr>
        <sz val="12"/>
        <color theme="1"/>
        <rFont val="Times New Roman"/>
        <family val="1"/>
      </rPr>
      <t xml:space="preserve"> (theo Quyết định số 19/QĐ-UBND ngày 08/01/2010 của UBND tỉnh Cao Bằng về việc phê duyệt Quy hoạch chi tiết cửa khẩu Lý Vạn, xã Lý Quốc, huyện Hạ Lang, tỉnh Cao Bằng - tỷ lệ 1/2000 (giai đoạn 2010-2020)</t>
    </r>
  </si>
  <si>
    <t>2,0</t>
  </si>
  <si>
    <t>5,1</t>
  </si>
  <si>
    <t>9,12</t>
  </si>
  <si>
    <t>15,24</t>
  </si>
  <si>
    <t>Ngoài ra còn có các loại đất trường học, đất dự kiến phát triển…</t>
  </si>
  <si>
    <r>
      <rPr>
        <b/>
        <sz val="12"/>
        <color theme="1"/>
        <rFont val="Times New Roman"/>
        <family val="1"/>
      </rPr>
      <t>Cửa khẩu Sóc Giang</t>
    </r>
    <r>
      <rPr>
        <sz val="12"/>
        <color theme="1"/>
        <rFont val="Times New Roman"/>
        <family val="1"/>
      </rPr>
      <t xml:space="preserve"> (theo Quyết định số 43/QĐ-UBND ngày 13/01/2010 của UBND tỉnh Cao Bằng về việc phê duyệt Điều chỉnh quy hoạch chi tiết cửa khẩu Sóc Giang, huyện Hà Quảng, tỉnh Cao Bằng (giai đoạn 2010 - 2020) - tỷ lệ:1/2000)</t>
    </r>
  </si>
  <si>
    <t>90,0</t>
  </si>
  <si>
    <t>9,21</t>
  </si>
  <si>
    <t>1,38</t>
  </si>
  <si>
    <t>Ngoài ra còn có các loại đất trường học, đất an ninh - quốc phòng…</t>
  </si>
  <si>
    <r>
      <rPr>
        <b/>
        <sz val="12"/>
        <color theme="1"/>
        <rFont val="Times New Roman"/>
        <family val="1"/>
      </rPr>
      <t>Cửa khẩu Đức Long</t>
    </r>
    <r>
      <rPr>
        <sz val="12"/>
        <color theme="1"/>
        <rFont val="Times New Roman"/>
        <family val="1"/>
      </rPr>
      <t xml:space="preserve"> (theo Quyết định số 2657/QĐ-UBND ngày 21/12/2007 của UBND tỉnh Cao Bằng về việc phê duyệt Quy hoạch chung cửa khẩu Đức Long, huyện Thạch An (giai đoạn 2007-2020)</t>
    </r>
  </si>
  <si>
    <t>72,0</t>
  </si>
  <si>
    <t>1,69</t>
  </si>
  <si>
    <t>13,0</t>
  </si>
  <si>
    <t>4,32</t>
  </si>
  <si>
    <r>
      <rPr>
        <b/>
        <sz val="12"/>
        <color theme="1"/>
        <rFont val="Times New Roman"/>
        <family val="1"/>
      </rPr>
      <t>Cửa khẩu Bí Hà</t>
    </r>
    <r>
      <rPr>
        <sz val="12"/>
        <color theme="1"/>
        <rFont val="Times New Roman"/>
        <family val="1"/>
      </rPr>
      <t xml:space="preserve"> (theo Quyết định số 18/QĐ-UBND ngày 08/1/2010 của UBND tỉnh Cao Bằng về việc phê duyệt Quy hoạch chi tiết cửa khẩu Bí Hà, xã Thị Hoa, huyện Hạ Lang, tỉnh Cao Bằng - tỷ lệ 1/2000 (giai đoạn 2010 -2020)</t>
    </r>
  </si>
  <si>
    <t>2,5</t>
  </si>
  <si>
    <t>5,83</t>
  </si>
  <si>
    <t>20,47</t>
  </si>
  <si>
    <r>
      <rPr>
        <b/>
        <sz val="12"/>
        <color theme="1"/>
        <rFont val="Times New Roman"/>
        <family val="1"/>
      </rPr>
      <t>Cửa khẩu Pò Peo</t>
    </r>
    <r>
      <rPr>
        <sz val="12"/>
        <color theme="1"/>
        <rFont val="Times New Roman"/>
        <family val="1"/>
      </rPr>
      <t xml:space="preserve"> (theo Quyết định số 2858/QĐ-UBND ngày 12/12/2008 của UBND tỉnh Cao Bằng về việc phê duyệt Quy hoạch chung cửa khẩu Pò Peo, xã Ngọc Côn, huyện Trùng Khánh, tỉnh Cao Bằng (giai đoạn 2007 - 2020)</t>
    </r>
  </si>
  <si>
    <t>8,47</t>
  </si>
  <si>
    <t>14,65</t>
  </si>
  <si>
    <t>17,54</t>
  </si>
  <si>
    <r>
      <rPr>
        <b/>
        <sz val="12"/>
        <color theme="1"/>
        <rFont val="Times New Roman"/>
        <family val="1"/>
      </rPr>
      <t xml:space="preserve">Khu vực Bản Khoòng, xã Lý Quốc, huyện Hạ Lang </t>
    </r>
    <r>
      <rPr>
        <sz val="12"/>
        <color theme="1"/>
        <rFont val="Times New Roman"/>
        <family val="1"/>
      </rPr>
      <t>(theo Quyết định số 2655/QĐ-UBND ngày 30/12/2015 của UBND tỉnh Cao Bằng về việc phê duyệt đồ án Quy hoạch chung khu vực Bản Khoòng, xã Lý Quốc, huyện Hạ Lang, tỉnh Cao Bằng, tỷ lệ 1/2000)</t>
    </r>
  </si>
  <si>
    <t>106,9</t>
  </si>
  <si>
    <t>11,49</t>
  </si>
  <si>
    <t>36,9</t>
  </si>
  <si>
    <t>2,65</t>
  </si>
  <si>
    <t>2,69</t>
  </si>
  <si>
    <t>8,97</t>
  </si>
  <si>
    <t>9,41</t>
  </si>
  <si>
    <t>Ngoài ra còn có các loại đất dự kiến phát triển, đất dự án đang xây dựng…</t>
  </si>
  <si>
    <t>Quỹ đất còn lại để thu hút dự án đầu tư</t>
  </si>
  <si>
    <t>5.1</t>
  </si>
  <si>
    <t>5.2</t>
  </si>
  <si>
    <t>8.1</t>
  </si>
  <si>
    <t>8.2</t>
  </si>
  <si>
    <t>Tổng cộng :</t>
  </si>
  <si>
    <t>Khu kinh tế cửa khẩu tỉnh Cao Bằng được thành lập theo Quyết định số 20/2014/QĐ-TTg ngày 11 tháng 3 năm 2014 của Thủ tướng Chính phủ về việc thành lập Khu kinh tế cửa khẩu tỉnh Cao Bằng với tổng diện tích tự nhiên là 30.130,34 ha, bao gồm 37 xã và 03 thị trấn. Tuy nhiên hiện nay Ban Quản lý khu kinh tế tỉnh Cao Bằng đang tiến hành triển khai xây dựng Quy hoạch khu kinh tế cửa khẩu tỉnh Cao Bằng vì vậy tại thời điểm hiện nay đang thực hiện quản lý theo Quy hoạch chung từng khu vực cửa khẩu, Quy hoạch chung xây dựng thị trấn thuộc địa bàn Khu kinh tế cửa khẩu.</t>
  </si>
  <si>
    <t>Diện tích đất đã giao cho doanh nghiệp</t>
  </si>
  <si>
    <t>6,7</t>
  </si>
  <si>
    <t>14,5</t>
  </si>
  <si>
    <t>0</t>
  </si>
  <si>
    <t>10,5</t>
  </si>
  <si>
    <t>1,5</t>
  </si>
  <si>
    <t>0,5</t>
  </si>
  <si>
    <t>0,042</t>
  </si>
  <si>
    <t>0,8</t>
  </si>
  <si>
    <t>Số dự án chậm tiến độ: 16</t>
  </si>
  <si>
    <t>Đường vào cửa khẩu Bí Hà ( Chiều dài khoảng 2 km)</t>
  </si>
  <si>
    <t>18</t>
  </si>
  <si>
    <t>19</t>
  </si>
  <si>
    <t>Đường theo quy hoạch Bản Khoòng ( Chiều dài khoảng 2,6 km)</t>
  </si>
  <si>
    <t>Dừng hoạt động từ tháng 10 năm 2017</t>
  </si>
  <si>
    <t>Không triển khai các thủ tục và xây dựng dự án theo tiến độ đã đăng ký đầu tư.</t>
  </si>
  <si>
    <t>.</t>
  </si>
  <si>
    <t>Dự án chậm tiến độ; hàng năm tiến hành kiểm tra dự án nhà đầu tư không có mặt và cũng không có báo cáo bằng văn bản</t>
  </si>
  <si>
    <t>Dự án chưa triển khai theo tiến độ đã cam kết (Không thực hiện chế độ báo cáo theo yêu cầu).</t>
  </si>
  <si>
    <t xml:space="preserve">CÁC DỰ ÁN ĐÃ ĐI VÀO HOẠT ĐỘNG </t>
  </si>
  <si>
    <t>Số dự án đề xuất thu hồi: 6</t>
  </si>
  <si>
    <t>ĐẦU TƯ GIAI ĐOẠN 2026-2030</t>
  </si>
  <si>
    <t>2026-2030</t>
  </si>
  <si>
    <r>
      <t xml:space="preserve">PHỤ LỤC 1: TỔNG HỢP THÔNG TIN CÁC DỰ ÁN THU HÚT ĐẦU TƯ VÀO KHU KINH TẾ CỬA KHẨU TỈNH CAO BẰNG
</t>
    </r>
    <r>
      <rPr>
        <i/>
        <sz val="13"/>
        <rFont val="Times New Roman"/>
        <family val="1"/>
      </rPr>
      <t>(Kèm theo Quyết định số       2237      /QĐ-UBND ngày     09     tháng 12 năm 2019 của UBND tỉnh Cao Bằng)</t>
    </r>
  </si>
  <si>
    <r>
      <t xml:space="preserve">PHỤ LỤC 02: TỔNG HỢP DANH MỤC CÁC CÔNG TRÌNH, DỰ ÁN TRONG KHU KINH TẾ CỬA KHẨU 
ĐANG TRIỂN KHAI VÀ DỰ KIẾN NHU CẦU ĐẦU TƯ GIAI ĐOẠN 2019-2030
</t>
    </r>
    <r>
      <rPr>
        <i/>
        <sz val="14"/>
        <color theme="1"/>
        <rFont val="Times New Roman"/>
        <family val="1"/>
      </rPr>
      <t>(Kèm theo Quyết định số       2237      /QĐ-UBND ngày      09    tháng 12 năm 2019 của UBND tỉnh Cao Bằng)</t>
    </r>
  </si>
  <si>
    <r>
      <t xml:space="preserve">PHỤ LỤC 03: TỔNG HỢP TÌNH HÌNH SỬ DỤNG ĐẤT TẠI KHU VỰC CÁC CỬA KHẨU, LỐI MỞ 
TRONG KHU KINH TẾ CỬA KHẨU ĐÃ QUY HOẠCH CHI TIẾT
</t>
    </r>
    <r>
      <rPr>
        <i/>
        <sz val="14"/>
        <color theme="1"/>
        <rFont val="Times New Roman"/>
        <family val="1"/>
      </rPr>
      <t>(Kèm theo Quyết định số      2237       /QĐ-UBND ngày    09      tháng 12 năm 2019 của UBND tỉnh Cao Bằng)</t>
    </r>
  </si>
</sst>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_(* #,##0.000_);_(* \(#,##0.000\);_(* &quot;-&quot;??_);_(@_)"/>
  </numFmts>
  <fonts count="24">
    <font>
      <sz val="11"/>
      <color theme="1"/>
      <name val="Calibri"/>
      <family val="2"/>
      <scheme val="minor"/>
    </font>
    <font>
      <sz val="11"/>
      <color theme="1"/>
      <name val="Calibri"/>
      <family val="2"/>
      <scheme val="minor"/>
    </font>
    <font>
      <sz val="14"/>
      <color theme="1"/>
      <name val="Times New Roman"/>
      <family val="1"/>
    </font>
    <font>
      <b/>
      <sz val="14"/>
      <color theme="1"/>
      <name val="Times New Roman"/>
      <family val="1"/>
    </font>
    <font>
      <i/>
      <sz val="14"/>
      <color theme="1"/>
      <name val="Times New Roman"/>
      <family val="1"/>
    </font>
    <font>
      <b/>
      <sz val="12"/>
      <color theme="1"/>
      <name val="Times New Roman"/>
      <family val="1"/>
    </font>
    <font>
      <sz val="12"/>
      <color theme="1"/>
      <name val="Times New Roman"/>
      <family val="1"/>
    </font>
    <font>
      <sz val="12"/>
      <color theme="1"/>
      <name val="Calibri"/>
      <family val="2"/>
      <scheme val="minor"/>
    </font>
    <font>
      <b/>
      <i/>
      <sz val="12"/>
      <color theme="1"/>
      <name val="Times New Roman"/>
      <family val="1"/>
    </font>
    <font>
      <i/>
      <sz val="12"/>
      <color theme="1"/>
      <name val="Times New Roman"/>
      <family val="1"/>
    </font>
    <font>
      <sz val="10"/>
      <name val="Arial"/>
      <family val="2"/>
    </font>
    <font>
      <sz val="10"/>
      <name val="Times New Roman"/>
      <family val="1"/>
    </font>
    <font>
      <i/>
      <sz val="10"/>
      <name val="Times New Roman"/>
      <family val="1"/>
    </font>
    <font>
      <b/>
      <sz val="10"/>
      <name val="Times New Roman"/>
      <family val="1"/>
    </font>
    <font>
      <sz val="12"/>
      <name val=".VnTime"/>
      <family val="2"/>
    </font>
    <font>
      <sz val="9"/>
      <name val="Times New Roman"/>
      <family val="1"/>
    </font>
    <font>
      <b/>
      <sz val="9"/>
      <name val="Times New Roman"/>
      <family val="1"/>
    </font>
    <font>
      <sz val="12"/>
      <name val="Times New Roman"/>
      <family val="1"/>
    </font>
    <font>
      <b/>
      <sz val="12"/>
      <name val="Times New Roman"/>
      <family val="1"/>
    </font>
    <font>
      <b/>
      <sz val="14"/>
      <name val="Times New Roman"/>
      <family val="1"/>
    </font>
    <font>
      <b/>
      <i/>
      <sz val="14"/>
      <color theme="1"/>
      <name val="Times New Roman"/>
      <family val="1"/>
    </font>
    <font>
      <b/>
      <i/>
      <sz val="13"/>
      <color theme="1"/>
      <name val="Times New Roman"/>
      <family val="1"/>
    </font>
    <font>
      <b/>
      <sz val="13"/>
      <name val="Times New Roman"/>
      <family val="1"/>
    </font>
    <font>
      <i/>
      <sz val="13"/>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0" fontId="10" fillId="0" borderId="0"/>
    <xf numFmtId="43" fontId="10" fillId="0" borderId="0" applyFont="0" applyFill="0" applyBorder="0" applyAlignment="0" applyProtection="0"/>
    <xf numFmtId="0" fontId="14" fillId="0" borderId="0"/>
  </cellStyleXfs>
  <cellXfs count="121">
    <xf numFmtId="0" fontId="0" fillId="0" borderId="0" xfId="0"/>
    <xf numFmtId="0" fontId="2" fillId="0" borderId="0" xfId="0" applyFont="1" applyFill="1" applyAlignment="1">
      <alignment horizontal="center" vertical="center" wrapText="1"/>
    </xf>
    <xf numFmtId="164" fontId="2" fillId="0" borderId="0" xfId="1" applyNumberFormat="1" applyFont="1" applyFill="1" applyAlignment="1">
      <alignment horizontal="center" vertical="center" wrapText="1"/>
    </xf>
    <xf numFmtId="0" fontId="6" fillId="0" borderId="0" xfId="0" applyFont="1" applyFill="1" applyAlignment="1">
      <alignment horizontal="center" vertical="center" wrapText="1"/>
    </xf>
    <xf numFmtId="16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164" fontId="6" fillId="0" borderId="0" xfId="0" applyNumberFormat="1" applyFont="1" applyFill="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64" fontId="8"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164" fontId="8" fillId="0" borderId="1" xfId="1"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1" fillId="0" borderId="0" xfId="2" applyFont="1" applyAlignment="1">
      <alignment horizontal="center" vertical="center"/>
    </xf>
    <xf numFmtId="164" fontId="13" fillId="0" borderId="1" xfId="2" applyNumberFormat="1"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quotePrefix="1" applyFont="1" applyBorder="1" applyAlignment="1">
      <alignment horizontal="center" vertical="center" wrapText="1"/>
    </xf>
    <xf numFmtId="0" fontId="11" fillId="0" borderId="1" xfId="2" applyFont="1" applyFill="1" applyBorder="1" applyAlignment="1">
      <alignment horizontal="center" vertical="center" wrapText="1"/>
    </xf>
    <xf numFmtId="164" fontId="11" fillId="0" borderId="1" xfId="3" applyNumberFormat="1" applyFont="1" applyBorder="1" applyAlignment="1">
      <alignment horizontal="center" vertical="center"/>
    </xf>
    <xf numFmtId="164" fontId="11" fillId="0" borderId="1" xfId="3" applyNumberFormat="1" applyFont="1" applyFill="1" applyBorder="1" applyAlignment="1">
      <alignment horizontal="center" vertical="center"/>
    </xf>
    <xf numFmtId="0" fontId="11" fillId="0" borderId="1" xfId="4" applyFont="1" applyBorder="1" applyAlignment="1">
      <alignment horizontal="center" vertical="center" wrapText="1"/>
    </xf>
    <xf numFmtId="0" fontId="11" fillId="0" borderId="1" xfId="2" applyFont="1" applyBorder="1" applyAlignment="1">
      <alignment horizontal="center" vertical="center"/>
    </xf>
    <xf numFmtId="0" fontId="11" fillId="0" borderId="1" xfId="4" quotePrefix="1" applyFont="1" applyBorder="1" applyAlignment="1">
      <alignment horizontal="center" vertical="center" wrapText="1"/>
    </xf>
    <xf numFmtId="0" fontId="11" fillId="0" borderId="1" xfId="2" applyFont="1" applyFill="1" applyBorder="1" applyAlignment="1">
      <alignment horizontal="center" vertical="center"/>
    </xf>
    <xf numFmtId="43" fontId="11" fillId="0" borderId="1" xfId="3" applyNumberFormat="1" applyFont="1" applyBorder="1" applyAlignment="1">
      <alignment horizontal="center" vertical="center"/>
    </xf>
    <xf numFmtId="0" fontId="11" fillId="0" borderId="1" xfId="4" applyFont="1" applyFill="1" applyBorder="1" applyAlignment="1">
      <alignment horizontal="center" vertical="center" wrapText="1"/>
    </xf>
    <xf numFmtId="0" fontId="11" fillId="0" borderId="1" xfId="2" quotePrefix="1" applyFont="1" applyFill="1" applyBorder="1" applyAlignment="1">
      <alignment horizontal="center" vertical="center" wrapText="1"/>
    </xf>
    <xf numFmtId="0" fontId="11" fillId="0" borderId="0" xfId="2" applyFont="1" applyFill="1" applyAlignment="1">
      <alignment horizontal="center" vertical="center"/>
    </xf>
    <xf numFmtId="164" fontId="11" fillId="0" borderId="1" xfId="3" applyNumberFormat="1" applyFont="1" applyBorder="1" applyAlignment="1">
      <alignment horizontal="center" vertical="center" wrapText="1"/>
    </xf>
    <xf numFmtId="165" fontId="11" fillId="0" borderId="1" xfId="3" applyNumberFormat="1" applyFont="1" applyBorder="1" applyAlignment="1">
      <alignment horizontal="center" vertical="center"/>
    </xf>
    <xf numFmtId="165" fontId="11" fillId="0" borderId="1" xfId="3" applyNumberFormat="1" applyFont="1" applyBorder="1" applyAlignment="1">
      <alignment horizontal="center" vertical="center" wrapText="1"/>
    </xf>
    <xf numFmtId="43" fontId="11" fillId="0" borderId="1" xfId="3" quotePrefix="1" applyFont="1" applyBorder="1" applyAlignment="1">
      <alignment horizontal="center" vertical="center" wrapText="1"/>
    </xf>
    <xf numFmtId="164" fontId="11" fillId="0" borderId="1" xfId="3" quotePrefix="1" applyNumberFormat="1" applyFont="1" applyBorder="1" applyAlignment="1">
      <alignment horizontal="center" vertical="center" wrapText="1"/>
    </xf>
    <xf numFmtId="3" fontId="11" fillId="0" borderId="1" xfId="2" applyNumberFormat="1" applyFont="1" applyBorder="1" applyAlignment="1">
      <alignment horizontal="center" vertical="center" wrapText="1"/>
    </xf>
    <xf numFmtId="164" fontId="11" fillId="0" borderId="1" xfId="3" applyNumberFormat="1" applyFont="1" applyFill="1" applyBorder="1" applyAlignment="1">
      <alignment horizontal="right" vertical="center"/>
    </xf>
    <xf numFmtId="164" fontId="13" fillId="0" borderId="1" xfId="3" applyNumberFormat="1" applyFont="1" applyFill="1" applyBorder="1" applyAlignment="1">
      <alignment horizontal="right" vertical="center"/>
    </xf>
    <xf numFmtId="166" fontId="11" fillId="0" borderId="1" xfId="3" applyNumberFormat="1" applyFont="1" applyBorder="1" applyAlignment="1">
      <alignment horizontal="center" vertical="center"/>
    </xf>
    <xf numFmtId="43" fontId="13" fillId="0" borderId="1" xfId="3" quotePrefix="1" applyFont="1" applyBorder="1" applyAlignment="1">
      <alignment horizontal="center" vertical="center" wrapText="1"/>
    </xf>
    <xf numFmtId="0" fontId="11" fillId="0" borderId="1" xfId="2" quotePrefix="1" applyFont="1" applyBorder="1" applyAlignment="1">
      <alignment horizontal="center" wrapText="1"/>
    </xf>
    <xf numFmtId="0" fontId="13" fillId="0" borderId="0" xfId="2" applyFont="1" applyAlignment="1">
      <alignment horizontal="center" vertical="center"/>
    </xf>
    <xf numFmtId="0" fontId="13" fillId="0" borderId="1" xfId="2" applyFont="1" applyBorder="1" applyAlignment="1">
      <alignment horizontal="center" vertical="center"/>
    </xf>
    <xf numFmtId="164" fontId="13" fillId="0" borderId="1" xfId="2" applyNumberFormat="1" applyFont="1" applyBorder="1" applyAlignment="1">
      <alignment horizontal="center" vertical="center"/>
    </xf>
    <xf numFmtId="0" fontId="11" fillId="0" borderId="1" xfId="0" applyFont="1" applyBorder="1" applyAlignment="1">
      <alignment horizontal="center" vertical="center" wrapText="1"/>
    </xf>
    <xf numFmtId="0" fontId="15" fillId="0" borderId="0" xfId="2" applyFont="1" applyAlignment="1">
      <alignment horizontal="center" vertical="center"/>
    </xf>
    <xf numFmtId="0" fontId="16" fillId="0" borderId="1" xfId="2" applyFont="1" applyBorder="1" applyAlignment="1">
      <alignment horizontal="center" vertical="center"/>
    </xf>
    <xf numFmtId="0" fontId="15" fillId="0" borderId="1" xfId="2" applyFont="1" applyBorder="1" applyAlignment="1">
      <alignment horizontal="center" vertical="center"/>
    </xf>
    <xf numFmtId="0" fontId="15" fillId="0" borderId="1" xfId="2" quotePrefix="1" applyFont="1" applyBorder="1" applyAlignment="1">
      <alignment horizontal="center" vertical="center" wrapText="1"/>
    </xf>
    <xf numFmtId="0" fontId="15" fillId="0" borderId="1" xfId="2" applyFont="1" applyBorder="1" applyAlignment="1">
      <alignment horizontal="center" vertical="center" wrapText="1"/>
    </xf>
    <xf numFmtId="0" fontId="6" fillId="0" borderId="0" xfId="0" applyFont="1" applyAlignment="1">
      <alignment wrapText="1"/>
    </xf>
    <xf numFmtId="0" fontId="17" fillId="0" borderId="0" xfId="0" applyFont="1" applyFill="1" applyAlignment="1">
      <alignment wrapText="1"/>
    </xf>
    <xf numFmtId="0" fontId="6" fillId="0" borderId="0" xfId="0" applyFont="1" applyFill="1" applyAlignment="1">
      <alignment wrapText="1"/>
    </xf>
    <xf numFmtId="0" fontId="18"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2" fontId="6" fillId="0" borderId="1" xfId="0" applyNumberFormat="1" applyFont="1" applyBorder="1" applyAlignment="1">
      <alignment horizontal="center" vertical="center" wrapText="1"/>
    </xf>
    <xf numFmtId="2" fontId="17"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0" xfId="0" applyNumberFormat="1" applyFont="1" applyAlignment="1">
      <alignment wrapText="1"/>
    </xf>
    <xf numFmtId="0" fontId="6" fillId="0" borderId="0" xfId="0" applyFont="1" applyBorder="1" applyAlignment="1">
      <alignment wrapText="1"/>
    </xf>
    <xf numFmtId="0" fontId="17" fillId="0" borderId="0" xfId="0" applyFont="1" applyBorder="1" applyAlignment="1">
      <alignment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6" fillId="0" borderId="0" xfId="0" applyFont="1" applyAlignment="1">
      <alignment horizontal="left" wrapText="1"/>
    </xf>
    <xf numFmtId="0" fontId="5" fillId="0" borderId="0" xfId="0" applyFont="1" applyAlignment="1">
      <alignment wrapText="1"/>
    </xf>
    <xf numFmtId="0" fontId="5"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43" fontId="5" fillId="0" borderId="1" xfId="1" applyFont="1" applyBorder="1" applyAlignment="1">
      <alignment horizontal="center" vertical="center" wrapText="1"/>
    </xf>
    <xf numFmtId="165" fontId="5" fillId="0" borderId="1" xfId="1" applyNumberFormat="1" applyFont="1" applyBorder="1" applyAlignment="1">
      <alignment horizontal="center" vertical="center" wrapText="1"/>
    </xf>
    <xf numFmtId="0" fontId="11" fillId="0" borderId="1" xfId="2" applyFont="1" applyFill="1" applyBorder="1" applyAlignment="1">
      <alignment horizontal="right" vertical="center"/>
    </xf>
    <xf numFmtId="0" fontId="11" fillId="0" borderId="1" xfId="2" applyFont="1" applyFill="1" applyBorder="1" applyAlignment="1">
      <alignment horizontal="right" vertical="center" wrapText="1"/>
    </xf>
    <xf numFmtId="43" fontId="11" fillId="0" borderId="1" xfId="3" quotePrefix="1" applyFont="1" applyFill="1" applyBorder="1" applyAlignment="1">
      <alignment horizontal="right" vertical="center" wrapText="1"/>
    </xf>
    <xf numFmtId="164" fontId="11" fillId="0" borderId="1" xfId="3" quotePrefix="1" applyNumberFormat="1" applyFont="1" applyFill="1" applyBorder="1" applyAlignment="1">
      <alignment horizontal="right" vertical="center"/>
    </xf>
    <xf numFmtId="164" fontId="11" fillId="0" borderId="1" xfId="3" quotePrefix="1" applyNumberFormat="1" applyFont="1" applyFill="1" applyBorder="1" applyAlignment="1">
      <alignment horizontal="right" vertical="center" wrapText="1"/>
    </xf>
    <xf numFmtId="0" fontId="11" fillId="0" borderId="1" xfId="2" quotePrefix="1" applyFont="1" applyFill="1" applyBorder="1" applyAlignment="1">
      <alignment horizontal="right" vertical="center" wrapText="1"/>
    </xf>
    <xf numFmtId="164" fontId="13" fillId="0" borderId="1" xfId="2" applyNumberFormat="1" applyFont="1" applyBorder="1" applyAlignment="1">
      <alignment horizontal="right" vertical="center"/>
    </xf>
    <xf numFmtId="0" fontId="11" fillId="0" borderId="1" xfId="2" quotePrefix="1" applyFont="1" applyFill="1" applyBorder="1" applyAlignment="1">
      <alignment horizontal="right" vertical="center"/>
    </xf>
    <xf numFmtId="0" fontId="11" fillId="0" borderId="0" xfId="2" applyFont="1" applyFill="1" applyAlignment="1">
      <alignment horizontal="right" vertical="center"/>
    </xf>
    <xf numFmtId="0" fontId="19" fillId="0" borderId="0" xfId="2" applyFont="1" applyAlignment="1">
      <alignment horizontal="left" vertical="center"/>
    </xf>
    <xf numFmtId="0" fontId="5" fillId="0" borderId="1" xfId="0"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164" fontId="9" fillId="0" borderId="0" xfId="0" applyNumberFormat="1" applyFont="1" applyFill="1" applyAlignment="1">
      <alignment horizontal="center" vertical="center" wrapText="1"/>
    </xf>
    <xf numFmtId="0" fontId="20" fillId="0" borderId="1" xfId="0"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12" fillId="0" borderId="0" xfId="2" applyFont="1" applyAlignment="1">
      <alignment horizontal="center" vertical="center"/>
    </xf>
    <xf numFmtId="0" fontId="13" fillId="0" borderId="1" xfId="2" applyFont="1" applyBorder="1" applyAlignment="1">
      <alignment horizontal="center" vertical="center" wrapText="1"/>
    </xf>
    <xf numFmtId="0" fontId="13" fillId="0" borderId="1" xfId="2" applyFont="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3" fontId="11" fillId="0" borderId="1" xfId="3" applyFont="1" applyBorder="1" applyAlignment="1">
      <alignment horizontal="center" vertical="center"/>
    </xf>
    <xf numFmtId="0" fontId="15" fillId="0" borderId="1" xfId="4" applyFont="1" applyBorder="1" applyAlignment="1">
      <alignment horizontal="center" vertical="center" wrapText="1"/>
    </xf>
    <xf numFmtId="0" fontId="15" fillId="0" borderId="1" xfId="4" quotePrefix="1" applyFont="1" applyBorder="1" applyAlignment="1">
      <alignment horizontal="center" vertical="center" wrapText="1"/>
    </xf>
    <xf numFmtId="0" fontId="11" fillId="0" borderId="1" xfId="2" applyFont="1" applyBorder="1" applyAlignment="1">
      <alignment wrapText="1"/>
    </xf>
    <xf numFmtId="0" fontId="5" fillId="0" borderId="1" xfId="0" applyFont="1" applyBorder="1" applyAlignment="1">
      <alignment vertical="center" wrapText="1"/>
    </xf>
    <xf numFmtId="0" fontId="6"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Fill="1" applyBorder="1" applyAlignment="1">
      <alignment vertical="center" wrapText="1"/>
    </xf>
    <xf numFmtId="0" fontId="6" fillId="0" borderId="1" xfId="0" applyFont="1" applyFill="1" applyBorder="1" applyAlignment="1">
      <alignment vertical="center" wrapText="1"/>
    </xf>
    <xf numFmtId="0" fontId="12" fillId="0" borderId="0" xfId="2" applyFont="1" applyAlignment="1">
      <alignment horizontal="center" vertical="center"/>
    </xf>
    <xf numFmtId="0" fontId="13" fillId="0" borderId="1" xfId="2" applyFont="1" applyBorder="1" applyAlignment="1">
      <alignment horizontal="center" vertical="center" wrapText="1"/>
    </xf>
    <xf numFmtId="0" fontId="13" fillId="0" borderId="1" xfId="2" applyFont="1" applyFill="1" applyBorder="1" applyAlignment="1">
      <alignment horizontal="right" vertical="center" wrapText="1"/>
    </xf>
    <xf numFmtId="0" fontId="22" fillId="0" borderId="2" xfId="0" applyFont="1" applyBorder="1" applyAlignment="1">
      <alignment horizontal="center" vertical="center" wrapText="1"/>
    </xf>
    <xf numFmtId="0" fontId="13" fillId="0" borderId="1" xfId="2" applyFont="1" applyBorder="1" applyAlignment="1">
      <alignment horizontal="left" vertical="center"/>
    </xf>
    <xf numFmtId="0" fontId="13" fillId="0" borderId="1" xfId="2" applyFont="1" applyBorder="1" applyAlignment="1">
      <alignment horizontal="left" vertical="center" wrapText="1"/>
    </xf>
    <xf numFmtId="0" fontId="5" fillId="0" borderId="1" xfId="0"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1" xfId="0" applyFont="1" applyFill="1" applyBorder="1"/>
    <xf numFmtId="0" fontId="8" fillId="0" borderId="2" xfId="0" applyFont="1" applyFill="1" applyBorder="1" applyAlignment="1">
      <alignment horizontal="right" vertical="center" wrapText="1"/>
    </xf>
    <xf numFmtId="0" fontId="6" fillId="0" borderId="1" xfId="0" applyFont="1" applyBorder="1" applyAlignment="1">
      <alignment horizontal="left" vertical="center" wrapText="1"/>
    </xf>
    <xf numFmtId="0" fontId="17" fillId="0" borderId="1" xfId="0" applyFont="1" applyBorder="1" applyAlignment="1">
      <alignment horizontal="left" vertical="center" wrapText="1"/>
    </xf>
    <xf numFmtId="0" fontId="5" fillId="0" borderId="1" xfId="0" applyFont="1" applyBorder="1" applyAlignment="1">
      <alignment horizontal="center" vertical="center" wrapText="1"/>
    </xf>
  </cellXfs>
  <cellStyles count="5">
    <cellStyle name="Comma" xfId="1" builtinId="3"/>
    <cellStyle name="Comma 2" xfId="3"/>
    <cellStyle name="Normal" xfId="0" builtinId="0"/>
    <cellStyle name="Normal 2" xfId="2"/>
    <cellStyle name="Normal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120"/>
  <sheetViews>
    <sheetView zoomScaleSheetLayoutView="75" workbookViewId="0">
      <pane ySplit="1" topLeftCell="A2" activePane="bottomLeft" state="frozen"/>
      <selection pane="bottomLeft" activeCell="A2" sqref="A2:T81"/>
    </sheetView>
  </sheetViews>
  <sheetFormatPr defaultRowHeight="12.75"/>
  <cols>
    <col min="1" max="1" width="3.85546875" style="21" customWidth="1"/>
    <col min="2" max="2" width="7" style="21" customWidth="1"/>
    <col min="3" max="3" width="24" style="21" customWidth="1"/>
    <col min="4" max="4" width="24.28515625" style="21" customWidth="1"/>
    <col min="5" max="5" width="13" style="21" customWidth="1"/>
    <col min="6" max="6" width="9.85546875" style="21" customWidth="1"/>
    <col min="7" max="7" width="9.140625" style="21" customWidth="1"/>
    <col min="8" max="8" width="8.5703125" style="83" customWidth="1"/>
    <col min="9" max="9" width="11.5703125" style="21" customWidth="1"/>
    <col min="10" max="10" width="10.5703125" style="21" customWidth="1"/>
    <col min="11" max="11" width="16" style="21" customWidth="1"/>
    <col min="12" max="14" width="11.5703125" style="21" hidden="1" customWidth="1"/>
    <col min="15" max="16" width="11.28515625" style="21" hidden="1" customWidth="1"/>
    <col min="17" max="17" width="9.140625" style="21" customWidth="1"/>
    <col min="18" max="18" width="8" style="21" customWidth="1"/>
    <col min="19" max="19" width="7.85546875" style="21" customWidth="1"/>
    <col min="20" max="20" width="14.7109375" style="51" customWidth="1"/>
    <col min="21" max="255" width="9.140625" style="21"/>
    <col min="256" max="256" width="3.85546875" style="21" customWidth="1"/>
    <col min="257" max="257" width="7" style="21" customWidth="1"/>
    <col min="258" max="258" width="19.7109375" style="21" customWidth="1"/>
    <col min="259" max="259" width="15.7109375" style="21" customWidth="1"/>
    <col min="260" max="260" width="13" style="21" customWidth="1"/>
    <col min="261" max="261" width="12.140625" style="21" customWidth="1"/>
    <col min="262" max="263" width="8.5703125" style="21" customWidth="1"/>
    <col min="264" max="265" width="10.5703125" style="21" customWidth="1"/>
    <col min="266" max="266" width="16.42578125" style="21" customWidth="1"/>
    <col min="267" max="271" width="0" style="21" hidden="1" customWidth="1"/>
    <col min="272" max="272" width="13" style="21" customWidth="1"/>
    <col min="273" max="273" width="9.140625" style="21"/>
    <col min="274" max="274" width="10.42578125" style="21" bestFit="1" customWidth="1"/>
    <col min="275" max="275" width="17.28515625" style="21" customWidth="1"/>
    <col min="276" max="511" width="9.140625" style="21"/>
    <col min="512" max="512" width="3.85546875" style="21" customWidth="1"/>
    <col min="513" max="513" width="7" style="21" customWidth="1"/>
    <col min="514" max="514" width="19.7109375" style="21" customWidth="1"/>
    <col min="515" max="515" width="15.7109375" style="21" customWidth="1"/>
    <col min="516" max="516" width="13" style="21" customWidth="1"/>
    <col min="517" max="517" width="12.140625" style="21" customWidth="1"/>
    <col min="518" max="519" width="8.5703125" style="21" customWidth="1"/>
    <col min="520" max="521" width="10.5703125" style="21" customWidth="1"/>
    <col min="522" max="522" width="16.42578125" style="21" customWidth="1"/>
    <col min="523" max="527" width="0" style="21" hidden="1" customWidth="1"/>
    <col min="528" max="528" width="13" style="21" customWidth="1"/>
    <col min="529" max="529" width="9.140625" style="21"/>
    <col min="530" max="530" width="10.42578125" style="21" bestFit="1" customWidth="1"/>
    <col min="531" max="531" width="17.28515625" style="21" customWidth="1"/>
    <col min="532" max="767" width="9.140625" style="21"/>
    <col min="768" max="768" width="3.85546875" style="21" customWidth="1"/>
    <col min="769" max="769" width="7" style="21" customWidth="1"/>
    <col min="770" max="770" width="19.7109375" style="21" customWidth="1"/>
    <col min="771" max="771" width="15.7109375" style="21" customWidth="1"/>
    <col min="772" max="772" width="13" style="21" customWidth="1"/>
    <col min="773" max="773" width="12.140625" style="21" customWidth="1"/>
    <col min="774" max="775" width="8.5703125" style="21" customWidth="1"/>
    <col min="776" max="777" width="10.5703125" style="21" customWidth="1"/>
    <col min="778" max="778" width="16.42578125" style="21" customWidth="1"/>
    <col min="779" max="783" width="0" style="21" hidden="1" customWidth="1"/>
    <col min="784" max="784" width="13" style="21" customWidth="1"/>
    <col min="785" max="785" width="9.140625" style="21"/>
    <col min="786" max="786" width="10.42578125" style="21" bestFit="1" customWidth="1"/>
    <col min="787" max="787" width="17.28515625" style="21" customWidth="1"/>
    <col min="788" max="1023" width="9.140625" style="21"/>
    <col min="1024" max="1024" width="3.85546875" style="21" customWidth="1"/>
    <col min="1025" max="1025" width="7" style="21" customWidth="1"/>
    <col min="1026" max="1026" width="19.7109375" style="21" customWidth="1"/>
    <col min="1027" max="1027" width="15.7109375" style="21" customWidth="1"/>
    <col min="1028" max="1028" width="13" style="21" customWidth="1"/>
    <col min="1029" max="1029" width="12.140625" style="21" customWidth="1"/>
    <col min="1030" max="1031" width="8.5703125" style="21" customWidth="1"/>
    <col min="1032" max="1033" width="10.5703125" style="21" customWidth="1"/>
    <col min="1034" max="1034" width="16.42578125" style="21" customWidth="1"/>
    <col min="1035" max="1039" width="0" style="21" hidden="1" customWidth="1"/>
    <col min="1040" max="1040" width="13" style="21" customWidth="1"/>
    <col min="1041" max="1041" width="9.140625" style="21"/>
    <col min="1042" max="1042" width="10.42578125" style="21" bestFit="1" customWidth="1"/>
    <col min="1043" max="1043" width="17.28515625" style="21" customWidth="1"/>
    <col min="1044" max="1279" width="9.140625" style="21"/>
    <col min="1280" max="1280" width="3.85546875" style="21" customWidth="1"/>
    <col min="1281" max="1281" width="7" style="21" customWidth="1"/>
    <col min="1282" max="1282" width="19.7109375" style="21" customWidth="1"/>
    <col min="1283" max="1283" width="15.7109375" style="21" customWidth="1"/>
    <col min="1284" max="1284" width="13" style="21" customWidth="1"/>
    <col min="1285" max="1285" width="12.140625" style="21" customWidth="1"/>
    <col min="1286" max="1287" width="8.5703125" style="21" customWidth="1"/>
    <col min="1288" max="1289" width="10.5703125" style="21" customWidth="1"/>
    <col min="1290" max="1290" width="16.42578125" style="21" customWidth="1"/>
    <col min="1291" max="1295" width="0" style="21" hidden="1" customWidth="1"/>
    <col min="1296" max="1296" width="13" style="21" customWidth="1"/>
    <col min="1297" max="1297" width="9.140625" style="21"/>
    <col min="1298" max="1298" width="10.42578125" style="21" bestFit="1" customWidth="1"/>
    <col min="1299" max="1299" width="17.28515625" style="21" customWidth="1"/>
    <col min="1300" max="1535" width="9.140625" style="21"/>
    <col min="1536" max="1536" width="3.85546875" style="21" customWidth="1"/>
    <col min="1537" max="1537" width="7" style="21" customWidth="1"/>
    <col min="1538" max="1538" width="19.7109375" style="21" customWidth="1"/>
    <col min="1539" max="1539" width="15.7109375" style="21" customWidth="1"/>
    <col min="1540" max="1540" width="13" style="21" customWidth="1"/>
    <col min="1541" max="1541" width="12.140625" style="21" customWidth="1"/>
    <col min="1542" max="1543" width="8.5703125" style="21" customWidth="1"/>
    <col min="1544" max="1545" width="10.5703125" style="21" customWidth="1"/>
    <col min="1546" max="1546" width="16.42578125" style="21" customWidth="1"/>
    <col min="1547" max="1551" width="0" style="21" hidden="1" customWidth="1"/>
    <col min="1552" max="1552" width="13" style="21" customWidth="1"/>
    <col min="1553" max="1553" width="9.140625" style="21"/>
    <col min="1554" max="1554" width="10.42578125" style="21" bestFit="1" customWidth="1"/>
    <col min="1555" max="1555" width="17.28515625" style="21" customWidth="1"/>
    <col min="1556" max="1791" width="9.140625" style="21"/>
    <col min="1792" max="1792" width="3.85546875" style="21" customWidth="1"/>
    <col min="1793" max="1793" width="7" style="21" customWidth="1"/>
    <col min="1794" max="1794" width="19.7109375" style="21" customWidth="1"/>
    <col min="1795" max="1795" width="15.7109375" style="21" customWidth="1"/>
    <col min="1796" max="1796" width="13" style="21" customWidth="1"/>
    <col min="1797" max="1797" width="12.140625" style="21" customWidth="1"/>
    <col min="1798" max="1799" width="8.5703125" style="21" customWidth="1"/>
    <col min="1800" max="1801" width="10.5703125" style="21" customWidth="1"/>
    <col min="1802" max="1802" width="16.42578125" style="21" customWidth="1"/>
    <col min="1803" max="1807" width="0" style="21" hidden="1" customWidth="1"/>
    <col min="1808" max="1808" width="13" style="21" customWidth="1"/>
    <col min="1809" max="1809" width="9.140625" style="21"/>
    <col min="1810" max="1810" width="10.42578125" style="21" bestFit="1" customWidth="1"/>
    <col min="1811" max="1811" width="17.28515625" style="21" customWidth="1"/>
    <col min="1812" max="2047" width="9.140625" style="21"/>
    <col min="2048" max="2048" width="3.85546875" style="21" customWidth="1"/>
    <col min="2049" max="2049" width="7" style="21" customWidth="1"/>
    <col min="2050" max="2050" width="19.7109375" style="21" customWidth="1"/>
    <col min="2051" max="2051" width="15.7109375" style="21" customWidth="1"/>
    <col min="2052" max="2052" width="13" style="21" customWidth="1"/>
    <col min="2053" max="2053" width="12.140625" style="21" customWidth="1"/>
    <col min="2054" max="2055" width="8.5703125" style="21" customWidth="1"/>
    <col min="2056" max="2057" width="10.5703125" style="21" customWidth="1"/>
    <col min="2058" max="2058" width="16.42578125" style="21" customWidth="1"/>
    <col min="2059" max="2063" width="0" style="21" hidden="1" customWidth="1"/>
    <col min="2064" max="2064" width="13" style="21" customWidth="1"/>
    <col min="2065" max="2065" width="9.140625" style="21"/>
    <col min="2066" max="2066" width="10.42578125" style="21" bestFit="1" customWidth="1"/>
    <col min="2067" max="2067" width="17.28515625" style="21" customWidth="1"/>
    <col min="2068" max="2303" width="9.140625" style="21"/>
    <col min="2304" max="2304" width="3.85546875" style="21" customWidth="1"/>
    <col min="2305" max="2305" width="7" style="21" customWidth="1"/>
    <col min="2306" max="2306" width="19.7109375" style="21" customWidth="1"/>
    <col min="2307" max="2307" width="15.7109375" style="21" customWidth="1"/>
    <col min="2308" max="2308" width="13" style="21" customWidth="1"/>
    <col min="2309" max="2309" width="12.140625" style="21" customWidth="1"/>
    <col min="2310" max="2311" width="8.5703125" style="21" customWidth="1"/>
    <col min="2312" max="2313" width="10.5703125" style="21" customWidth="1"/>
    <col min="2314" max="2314" width="16.42578125" style="21" customWidth="1"/>
    <col min="2315" max="2319" width="0" style="21" hidden="1" customWidth="1"/>
    <col min="2320" max="2320" width="13" style="21" customWidth="1"/>
    <col min="2321" max="2321" width="9.140625" style="21"/>
    <col min="2322" max="2322" width="10.42578125" style="21" bestFit="1" customWidth="1"/>
    <col min="2323" max="2323" width="17.28515625" style="21" customWidth="1"/>
    <col min="2324" max="2559" width="9.140625" style="21"/>
    <col min="2560" max="2560" width="3.85546875" style="21" customWidth="1"/>
    <col min="2561" max="2561" width="7" style="21" customWidth="1"/>
    <col min="2562" max="2562" width="19.7109375" style="21" customWidth="1"/>
    <col min="2563" max="2563" width="15.7109375" style="21" customWidth="1"/>
    <col min="2564" max="2564" width="13" style="21" customWidth="1"/>
    <col min="2565" max="2565" width="12.140625" style="21" customWidth="1"/>
    <col min="2566" max="2567" width="8.5703125" style="21" customWidth="1"/>
    <col min="2568" max="2569" width="10.5703125" style="21" customWidth="1"/>
    <col min="2570" max="2570" width="16.42578125" style="21" customWidth="1"/>
    <col min="2571" max="2575" width="0" style="21" hidden="1" customWidth="1"/>
    <col min="2576" max="2576" width="13" style="21" customWidth="1"/>
    <col min="2577" max="2577" width="9.140625" style="21"/>
    <col min="2578" max="2578" width="10.42578125" style="21" bestFit="1" customWidth="1"/>
    <col min="2579" max="2579" width="17.28515625" style="21" customWidth="1"/>
    <col min="2580" max="2815" width="9.140625" style="21"/>
    <col min="2816" max="2816" width="3.85546875" style="21" customWidth="1"/>
    <col min="2817" max="2817" width="7" style="21" customWidth="1"/>
    <col min="2818" max="2818" width="19.7109375" style="21" customWidth="1"/>
    <col min="2819" max="2819" width="15.7109375" style="21" customWidth="1"/>
    <col min="2820" max="2820" width="13" style="21" customWidth="1"/>
    <col min="2821" max="2821" width="12.140625" style="21" customWidth="1"/>
    <col min="2822" max="2823" width="8.5703125" style="21" customWidth="1"/>
    <col min="2824" max="2825" width="10.5703125" style="21" customWidth="1"/>
    <col min="2826" max="2826" width="16.42578125" style="21" customWidth="1"/>
    <col min="2827" max="2831" width="0" style="21" hidden="1" customWidth="1"/>
    <col min="2832" max="2832" width="13" style="21" customWidth="1"/>
    <col min="2833" max="2833" width="9.140625" style="21"/>
    <col min="2834" max="2834" width="10.42578125" style="21" bestFit="1" customWidth="1"/>
    <col min="2835" max="2835" width="17.28515625" style="21" customWidth="1"/>
    <col min="2836" max="3071" width="9.140625" style="21"/>
    <col min="3072" max="3072" width="3.85546875" style="21" customWidth="1"/>
    <col min="3073" max="3073" width="7" style="21" customWidth="1"/>
    <col min="3074" max="3074" width="19.7109375" style="21" customWidth="1"/>
    <col min="3075" max="3075" width="15.7109375" style="21" customWidth="1"/>
    <col min="3076" max="3076" width="13" style="21" customWidth="1"/>
    <col min="3077" max="3077" width="12.140625" style="21" customWidth="1"/>
    <col min="3078" max="3079" width="8.5703125" style="21" customWidth="1"/>
    <col min="3080" max="3081" width="10.5703125" style="21" customWidth="1"/>
    <col min="3082" max="3082" width="16.42578125" style="21" customWidth="1"/>
    <col min="3083" max="3087" width="0" style="21" hidden="1" customWidth="1"/>
    <col min="3088" max="3088" width="13" style="21" customWidth="1"/>
    <col min="3089" max="3089" width="9.140625" style="21"/>
    <col min="3090" max="3090" width="10.42578125" style="21" bestFit="1" customWidth="1"/>
    <col min="3091" max="3091" width="17.28515625" style="21" customWidth="1"/>
    <col min="3092" max="3327" width="9.140625" style="21"/>
    <col min="3328" max="3328" width="3.85546875" style="21" customWidth="1"/>
    <col min="3329" max="3329" width="7" style="21" customWidth="1"/>
    <col min="3330" max="3330" width="19.7109375" style="21" customWidth="1"/>
    <col min="3331" max="3331" width="15.7109375" style="21" customWidth="1"/>
    <col min="3332" max="3332" width="13" style="21" customWidth="1"/>
    <col min="3333" max="3333" width="12.140625" style="21" customWidth="1"/>
    <col min="3334" max="3335" width="8.5703125" style="21" customWidth="1"/>
    <col min="3336" max="3337" width="10.5703125" style="21" customWidth="1"/>
    <col min="3338" max="3338" width="16.42578125" style="21" customWidth="1"/>
    <col min="3339" max="3343" width="0" style="21" hidden="1" customWidth="1"/>
    <col min="3344" max="3344" width="13" style="21" customWidth="1"/>
    <col min="3345" max="3345" width="9.140625" style="21"/>
    <col min="3346" max="3346" width="10.42578125" style="21" bestFit="1" customWidth="1"/>
    <col min="3347" max="3347" width="17.28515625" style="21" customWidth="1"/>
    <col min="3348" max="3583" width="9.140625" style="21"/>
    <col min="3584" max="3584" width="3.85546875" style="21" customWidth="1"/>
    <col min="3585" max="3585" width="7" style="21" customWidth="1"/>
    <col min="3586" max="3586" width="19.7109375" style="21" customWidth="1"/>
    <col min="3587" max="3587" width="15.7109375" style="21" customWidth="1"/>
    <col min="3588" max="3588" width="13" style="21" customWidth="1"/>
    <col min="3589" max="3589" width="12.140625" style="21" customWidth="1"/>
    <col min="3590" max="3591" width="8.5703125" style="21" customWidth="1"/>
    <col min="3592" max="3593" width="10.5703125" style="21" customWidth="1"/>
    <col min="3594" max="3594" width="16.42578125" style="21" customWidth="1"/>
    <col min="3595" max="3599" width="0" style="21" hidden="1" customWidth="1"/>
    <col min="3600" max="3600" width="13" style="21" customWidth="1"/>
    <col min="3601" max="3601" width="9.140625" style="21"/>
    <col min="3602" max="3602" width="10.42578125" style="21" bestFit="1" customWidth="1"/>
    <col min="3603" max="3603" width="17.28515625" style="21" customWidth="1"/>
    <col min="3604" max="3839" width="9.140625" style="21"/>
    <col min="3840" max="3840" width="3.85546875" style="21" customWidth="1"/>
    <col min="3841" max="3841" width="7" style="21" customWidth="1"/>
    <col min="3842" max="3842" width="19.7109375" style="21" customWidth="1"/>
    <col min="3843" max="3843" width="15.7109375" style="21" customWidth="1"/>
    <col min="3844" max="3844" width="13" style="21" customWidth="1"/>
    <col min="3845" max="3845" width="12.140625" style="21" customWidth="1"/>
    <col min="3846" max="3847" width="8.5703125" style="21" customWidth="1"/>
    <col min="3848" max="3849" width="10.5703125" style="21" customWidth="1"/>
    <col min="3850" max="3850" width="16.42578125" style="21" customWidth="1"/>
    <col min="3851" max="3855" width="0" style="21" hidden="1" customWidth="1"/>
    <col min="3856" max="3856" width="13" style="21" customWidth="1"/>
    <col min="3857" max="3857" width="9.140625" style="21"/>
    <col min="3858" max="3858" width="10.42578125" style="21" bestFit="1" customWidth="1"/>
    <col min="3859" max="3859" width="17.28515625" style="21" customWidth="1"/>
    <col min="3860" max="4095" width="9.140625" style="21"/>
    <col min="4096" max="4096" width="3.85546875" style="21" customWidth="1"/>
    <col min="4097" max="4097" width="7" style="21" customWidth="1"/>
    <col min="4098" max="4098" width="19.7109375" style="21" customWidth="1"/>
    <col min="4099" max="4099" width="15.7109375" style="21" customWidth="1"/>
    <col min="4100" max="4100" width="13" style="21" customWidth="1"/>
    <col min="4101" max="4101" width="12.140625" style="21" customWidth="1"/>
    <col min="4102" max="4103" width="8.5703125" style="21" customWidth="1"/>
    <col min="4104" max="4105" width="10.5703125" style="21" customWidth="1"/>
    <col min="4106" max="4106" width="16.42578125" style="21" customWidth="1"/>
    <col min="4107" max="4111" width="0" style="21" hidden="1" customWidth="1"/>
    <col min="4112" max="4112" width="13" style="21" customWidth="1"/>
    <col min="4113" max="4113" width="9.140625" style="21"/>
    <col min="4114" max="4114" width="10.42578125" style="21" bestFit="1" customWidth="1"/>
    <col min="4115" max="4115" width="17.28515625" style="21" customWidth="1"/>
    <col min="4116" max="4351" width="9.140625" style="21"/>
    <col min="4352" max="4352" width="3.85546875" style="21" customWidth="1"/>
    <col min="4353" max="4353" width="7" style="21" customWidth="1"/>
    <col min="4354" max="4354" width="19.7109375" style="21" customWidth="1"/>
    <col min="4355" max="4355" width="15.7109375" style="21" customWidth="1"/>
    <col min="4356" max="4356" width="13" style="21" customWidth="1"/>
    <col min="4357" max="4357" width="12.140625" style="21" customWidth="1"/>
    <col min="4358" max="4359" width="8.5703125" style="21" customWidth="1"/>
    <col min="4360" max="4361" width="10.5703125" style="21" customWidth="1"/>
    <col min="4362" max="4362" width="16.42578125" style="21" customWidth="1"/>
    <col min="4363" max="4367" width="0" style="21" hidden="1" customWidth="1"/>
    <col min="4368" max="4368" width="13" style="21" customWidth="1"/>
    <col min="4369" max="4369" width="9.140625" style="21"/>
    <col min="4370" max="4370" width="10.42578125" style="21" bestFit="1" customWidth="1"/>
    <col min="4371" max="4371" width="17.28515625" style="21" customWidth="1"/>
    <col min="4372" max="4607" width="9.140625" style="21"/>
    <col min="4608" max="4608" width="3.85546875" style="21" customWidth="1"/>
    <col min="4609" max="4609" width="7" style="21" customWidth="1"/>
    <col min="4610" max="4610" width="19.7109375" style="21" customWidth="1"/>
    <col min="4611" max="4611" width="15.7109375" style="21" customWidth="1"/>
    <col min="4612" max="4612" width="13" style="21" customWidth="1"/>
    <col min="4613" max="4613" width="12.140625" style="21" customWidth="1"/>
    <col min="4614" max="4615" width="8.5703125" style="21" customWidth="1"/>
    <col min="4616" max="4617" width="10.5703125" style="21" customWidth="1"/>
    <col min="4618" max="4618" width="16.42578125" style="21" customWidth="1"/>
    <col min="4619" max="4623" width="0" style="21" hidden="1" customWidth="1"/>
    <col min="4624" max="4624" width="13" style="21" customWidth="1"/>
    <col min="4625" max="4625" width="9.140625" style="21"/>
    <col min="4626" max="4626" width="10.42578125" style="21" bestFit="1" customWidth="1"/>
    <col min="4627" max="4627" width="17.28515625" style="21" customWidth="1"/>
    <col min="4628" max="4863" width="9.140625" style="21"/>
    <col min="4864" max="4864" width="3.85546875" style="21" customWidth="1"/>
    <col min="4865" max="4865" width="7" style="21" customWidth="1"/>
    <col min="4866" max="4866" width="19.7109375" style="21" customWidth="1"/>
    <col min="4867" max="4867" width="15.7109375" style="21" customWidth="1"/>
    <col min="4868" max="4868" width="13" style="21" customWidth="1"/>
    <col min="4869" max="4869" width="12.140625" style="21" customWidth="1"/>
    <col min="4870" max="4871" width="8.5703125" style="21" customWidth="1"/>
    <col min="4872" max="4873" width="10.5703125" style="21" customWidth="1"/>
    <col min="4874" max="4874" width="16.42578125" style="21" customWidth="1"/>
    <col min="4875" max="4879" width="0" style="21" hidden="1" customWidth="1"/>
    <col min="4880" max="4880" width="13" style="21" customWidth="1"/>
    <col min="4881" max="4881" width="9.140625" style="21"/>
    <col min="4882" max="4882" width="10.42578125" style="21" bestFit="1" customWidth="1"/>
    <col min="4883" max="4883" width="17.28515625" style="21" customWidth="1"/>
    <col min="4884" max="5119" width="9.140625" style="21"/>
    <col min="5120" max="5120" width="3.85546875" style="21" customWidth="1"/>
    <col min="5121" max="5121" width="7" style="21" customWidth="1"/>
    <col min="5122" max="5122" width="19.7109375" style="21" customWidth="1"/>
    <col min="5123" max="5123" width="15.7109375" style="21" customWidth="1"/>
    <col min="5124" max="5124" width="13" style="21" customWidth="1"/>
    <col min="5125" max="5125" width="12.140625" style="21" customWidth="1"/>
    <col min="5126" max="5127" width="8.5703125" style="21" customWidth="1"/>
    <col min="5128" max="5129" width="10.5703125" style="21" customWidth="1"/>
    <col min="5130" max="5130" width="16.42578125" style="21" customWidth="1"/>
    <col min="5131" max="5135" width="0" style="21" hidden="1" customWidth="1"/>
    <col min="5136" max="5136" width="13" style="21" customWidth="1"/>
    <col min="5137" max="5137" width="9.140625" style="21"/>
    <col min="5138" max="5138" width="10.42578125" style="21" bestFit="1" customWidth="1"/>
    <col min="5139" max="5139" width="17.28515625" style="21" customWidth="1"/>
    <col min="5140" max="5375" width="9.140625" style="21"/>
    <col min="5376" max="5376" width="3.85546875" style="21" customWidth="1"/>
    <col min="5377" max="5377" width="7" style="21" customWidth="1"/>
    <col min="5378" max="5378" width="19.7109375" style="21" customWidth="1"/>
    <col min="5379" max="5379" width="15.7109375" style="21" customWidth="1"/>
    <col min="5380" max="5380" width="13" style="21" customWidth="1"/>
    <col min="5381" max="5381" width="12.140625" style="21" customWidth="1"/>
    <col min="5382" max="5383" width="8.5703125" style="21" customWidth="1"/>
    <col min="5384" max="5385" width="10.5703125" style="21" customWidth="1"/>
    <col min="5386" max="5386" width="16.42578125" style="21" customWidth="1"/>
    <col min="5387" max="5391" width="0" style="21" hidden="1" customWidth="1"/>
    <col min="5392" max="5392" width="13" style="21" customWidth="1"/>
    <col min="5393" max="5393" width="9.140625" style="21"/>
    <col min="5394" max="5394" width="10.42578125" style="21" bestFit="1" customWidth="1"/>
    <col min="5395" max="5395" width="17.28515625" style="21" customWidth="1"/>
    <col min="5396" max="5631" width="9.140625" style="21"/>
    <col min="5632" max="5632" width="3.85546875" style="21" customWidth="1"/>
    <col min="5633" max="5633" width="7" style="21" customWidth="1"/>
    <col min="5634" max="5634" width="19.7109375" style="21" customWidth="1"/>
    <col min="5635" max="5635" width="15.7109375" style="21" customWidth="1"/>
    <col min="5636" max="5636" width="13" style="21" customWidth="1"/>
    <col min="5637" max="5637" width="12.140625" style="21" customWidth="1"/>
    <col min="5638" max="5639" width="8.5703125" style="21" customWidth="1"/>
    <col min="5640" max="5641" width="10.5703125" style="21" customWidth="1"/>
    <col min="5642" max="5642" width="16.42578125" style="21" customWidth="1"/>
    <col min="5643" max="5647" width="0" style="21" hidden="1" customWidth="1"/>
    <col min="5648" max="5648" width="13" style="21" customWidth="1"/>
    <col min="5649" max="5649" width="9.140625" style="21"/>
    <col min="5650" max="5650" width="10.42578125" style="21" bestFit="1" customWidth="1"/>
    <col min="5651" max="5651" width="17.28515625" style="21" customWidth="1"/>
    <col min="5652" max="5887" width="9.140625" style="21"/>
    <col min="5888" max="5888" width="3.85546875" style="21" customWidth="1"/>
    <col min="5889" max="5889" width="7" style="21" customWidth="1"/>
    <col min="5890" max="5890" width="19.7109375" style="21" customWidth="1"/>
    <col min="5891" max="5891" width="15.7109375" style="21" customWidth="1"/>
    <col min="5892" max="5892" width="13" style="21" customWidth="1"/>
    <col min="5893" max="5893" width="12.140625" style="21" customWidth="1"/>
    <col min="5894" max="5895" width="8.5703125" style="21" customWidth="1"/>
    <col min="5896" max="5897" width="10.5703125" style="21" customWidth="1"/>
    <col min="5898" max="5898" width="16.42578125" style="21" customWidth="1"/>
    <col min="5899" max="5903" width="0" style="21" hidden="1" customWidth="1"/>
    <col min="5904" max="5904" width="13" style="21" customWidth="1"/>
    <col min="5905" max="5905" width="9.140625" style="21"/>
    <col min="5906" max="5906" width="10.42578125" style="21" bestFit="1" customWidth="1"/>
    <col min="5907" max="5907" width="17.28515625" style="21" customWidth="1"/>
    <col min="5908" max="6143" width="9.140625" style="21"/>
    <col min="6144" max="6144" width="3.85546875" style="21" customWidth="1"/>
    <col min="6145" max="6145" width="7" style="21" customWidth="1"/>
    <col min="6146" max="6146" width="19.7109375" style="21" customWidth="1"/>
    <col min="6147" max="6147" width="15.7109375" style="21" customWidth="1"/>
    <col min="6148" max="6148" width="13" style="21" customWidth="1"/>
    <col min="6149" max="6149" width="12.140625" style="21" customWidth="1"/>
    <col min="6150" max="6151" width="8.5703125" style="21" customWidth="1"/>
    <col min="6152" max="6153" width="10.5703125" style="21" customWidth="1"/>
    <col min="6154" max="6154" width="16.42578125" style="21" customWidth="1"/>
    <col min="6155" max="6159" width="0" style="21" hidden="1" customWidth="1"/>
    <col min="6160" max="6160" width="13" style="21" customWidth="1"/>
    <col min="6161" max="6161" width="9.140625" style="21"/>
    <col min="6162" max="6162" width="10.42578125" style="21" bestFit="1" customWidth="1"/>
    <col min="6163" max="6163" width="17.28515625" style="21" customWidth="1"/>
    <col min="6164" max="6399" width="9.140625" style="21"/>
    <col min="6400" max="6400" width="3.85546875" style="21" customWidth="1"/>
    <col min="6401" max="6401" width="7" style="21" customWidth="1"/>
    <col min="6402" max="6402" width="19.7109375" style="21" customWidth="1"/>
    <col min="6403" max="6403" width="15.7109375" style="21" customWidth="1"/>
    <col min="6404" max="6404" width="13" style="21" customWidth="1"/>
    <col min="6405" max="6405" width="12.140625" style="21" customWidth="1"/>
    <col min="6406" max="6407" width="8.5703125" style="21" customWidth="1"/>
    <col min="6408" max="6409" width="10.5703125" style="21" customWidth="1"/>
    <col min="6410" max="6410" width="16.42578125" style="21" customWidth="1"/>
    <col min="6411" max="6415" width="0" style="21" hidden="1" customWidth="1"/>
    <col min="6416" max="6416" width="13" style="21" customWidth="1"/>
    <col min="6417" max="6417" width="9.140625" style="21"/>
    <col min="6418" max="6418" width="10.42578125" style="21" bestFit="1" customWidth="1"/>
    <col min="6419" max="6419" width="17.28515625" style="21" customWidth="1"/>
    <col min="6420" max="6655" width="9.140625" style="21"/>
    <col min="6656" max="6656" width="3.85546875" style="21" customWidth="1"/>
    <col min="6657" max="6657" width="7" style="21" customWidth="1"/>
    <col min="6658" max="6658" width="19.7109375" style="21" customWidth="1"/>
    <col min="6659" max="6659" width="15.7109375" style="21" customWidth="1"/>
    <col min="6660" max="6660" width="13" style="21" customWidth="1"/>
    <col min="6661" max="6661" width="12.140625" style="21" customWidth="1"/>
    <col min="6662" max="6663" width="8.5703125" style="21" customWidth="1"/>
    <col min="6664" max="6665" width="10.5703125" style="21" customWidth="1"/>
    <col min="6666" max="6666" width="16.42578125" style="21" customWidth="1"/>
    <col min="6667" max="6671" width="0" style="21" hidden="1" customWidth="1"/>
    <col min="6672" max="6672" width="13" style="21" customWidth="1"/>
    <col min="6673" max="6673" width="9.140625" style="21"/>
    <col min="6674" max="6674" width="10.42578125" style="21" bestFit="1" customWidth="1"/>
    <col min="6675" max="6675" width="17.28515625" style="21" customWidth="1"/>
    <col min="6676" max="6911" width="9.140625" style="21"/>
    <col min="6912" max="6912" width="3.85546875" style="21" customWidth="1"/>
    <col min="6913" max="6913" width="7" style="21" customWidth="1"/>
    <col min="6914" max="6914" width="19.7109375" style="21" customWidth="1"/>
    <col min="6915" max="6915" width="15.7109375" style="21" customWidth="1"/>
    <col min="6916" max="6916" width="13" style="21" customWidth="1"/>
    <col min="6917" max="6917" width="12.140625" style="21" customWidth="1"/>
    <col min="6918" max="6919" width="8.5703125" style="21" customWidth="1"/>
    <col min="6920" max="6921" width="10.5703125" style="21" customWidth="1"/>
    <col min="6922" max="6922" width="16.42578125" style="21" customWidth="1"/>
    <col min="6923" max="6927" width="0" style="21" hidden="1" customWidth="1"/>
    <col min="6928" max="6928" width="13" style="21" customWidth="1"/>
    <col min="6929" max="6929" width="9.140625" style="21"/>
    <col min="6930" max="6930" width="10.42578125" style="21" bestFit="1" customWidth="1"/>
    <col min="6931" max="6931" width="17.28515625" style="21" customWidth="1"/>
    <col min="6932" max="7167" width="9.140625" style="21"/>
    <col min="7168" max="7168" width="3.85546875" style="21" customWidth="1"/>
    <col min="7169" max="7169" width="7" style="21" customWidth="1"/>
    <col min="7170" max="7170" width="19.7109375" style="21" customWidth="1"/>
    <col min="7171" max="7171" width="15.7109375" style="21" customWidth="1"/>
    <col min="7172" max="7172" width="13" style="21" customWidth="1"/>
    <col min="7173" max="7173" width="12.140625" style="21" customWidth="1"/>
    <col min="7174" max="7175" width="8.5703125" style="21" customWidth="1"/>
    <col min="7176" max="7177" width="10.5703125" style="21" customWidth="1"/>
    <col min="7178" max="7178" width="16.42578125" style="21" customWidth="1"/>
    <col min="7179" max="7183" width="0" style="21" hidden="1" customWidth="1"/>
    <col min="7184" max="7184" width="13" style="21" customWidth="1"/>
    <col min="7185" max="7185" width="9.140625" style="21"/>
    <col min="7186" max="7186" width="10.42578125" style="21" bestFit="1" customWidth="1"/>
    <col min="7187" max="7187" width="17.28515625" style="21" customWidth="1"/>
    <col min="7188" max="7423" width="9.140625" style="21"/>
    <col min="7424" max="7424" width="3.85546875" style="21" customWidth="1"/>
    <col min="7425" max="7425" width="7" style="21" customWidth="1"/>
    <col min="7426" max="7426" width="19.7109375" style="21" customWidth="1"/>
    <col min="7427" max="7427" width="15.7109375" style="21" customWidth="1"/>
    <col min="7428" max="7428" width="13" style="21" customWidth="1"/>
    <col min="7429" max="7429" width="12.140625" style="21" customWidth="1"/>
    <col min="7430" max="7431" width="8.5703125" style="21" customWidth="1"/>
    <col min="7432" max="7433" width="10.5703125" style="21" customWidth="1"/>
    <col min="7434" max="7434" width="16.42578125" style="21" customWidth="1"/>
    <col min="7435" max="7439" width="0" style="21" hidden="1" customWidth="1"/>
    <col min="7440" max="7440" width="13" style="21" customWidth="1"/>
    <col min="7441" max="7441" width="9.140625" style="21"/>
    <col min="7442" max="7442" width="10.42578125" style="21" bestFit="1" customWidth="1"/>
    <col min="7443" max="7443" width="17.28515625" style="21" customWidth="1"/>
    <col min="7444" max="7679" width="9.140625" style="21"/>
    <col min="7680" max="7680" width="3.85546875" style="21" customWidth="1"/>
    <col min="7681" max="7681" width="7" style="21" customWidth="1"/>
    <col min="7682" max="7682" width="19.7109375" style="21" customWidth="1"/>
    <col min="7683" max="7683" width="15.7109375" style="21" customWidth="1"/>
    <col min="7684" max="7684" width="13" style="21" customWidth="1"/>
    <col min="7685" max="7685" width="12.140625" style="21" customWidth="1"/>
    <col min="7686" max="7687" width="8.5703125" style="21" customWidth="1"/>
    <col min="7688" max="7689" width="10.5703125" style="21" customWidth="1"/>
    <col min="7690" max="7690" width="16.42578125" style="21" customWidth="1"/>
    <col min="7691" max="7695" width="0" style="21" hidden="1" customWidth="1"/>
    <col min="7696" max="7696" width="13" style="21" customWidth="1"/>
    <col min="7697" max="7697" width="9.140625" style="21"/>
    <col min="7698" max="7698" width="10.42578125" style="21" bestFit="1" customWidth="1"/>
    <col min="7699" max="7699" width="17.28515625" style="21" customWidth="1"/>
    <col min="7700" max="7935" width="9.140625" style="21"/>
    <col min="7936" max="7936" width="3.85546875" style="21" customWidth="1"/>
    <col min="7937" max="7937" width="7" style="21" customWidth="1"/>
    <col min="7938" max="7938" width="19.7109375" style="21" customWidth="1"/>
    <col min="7939" max="7939" width="15.7109375" style="21" customWidth="1"/>
    <col min="7940" max="7940" width="13" style="21" customWidth="1"/>
    <col min="7941" max="7941" width="12.140625" style="21" customWidth="1"/>
    <col min="7942" max="7943" width="8.5703125" style="21" customWidth="1"/>
    <col min="7944" max="7945" width="10.5703125" style="21" customWidth="1"/>
    <col min="7946" max="7946" width="16.42578125" style="21" customWidth="1"/>
    <col min="7947" max="7951" width="0" style="21" hidden="1" customWidth="1"/>
    <col min="7952" max="7952" width="13" style="21" customWidth="1"/>
    <col min="7953" max="7953" width="9.140625" style="21"/>
    <col min="7954" max="7954" width="10.42578125" style="21" bestFit="1" customWidth="1"/>
    <col min="7955" max="7955" width="17.28515625" style="21" customWidth="1"/>
    <col min="7956" max="8191" width="9.140625" style="21"/>
    <col min="8192" max="8192" width="3.85546875" style="21" customWidth="1"/>
    <col min="8193" max="8193" width="7" style="21" customWidth="1"/>
    <col min="8194" max="8194" width="19.7109375" style="21" customWidth="1"/>
    <col min="8195" max="8195" width="15.7109375" style="21" customWidth="1"/>
    <col min="8196" max="8196" width="13" style="21" customWidth="1"/>
    <col min="8197" max="8197" width="12.140625" style="21" customWidth="1"/>
    <col min="8198" max="8199" width="8.5703125" style="21" customWidth="1"/>
    <col min="8200" max="8201" width="10.5703125" style="21" customWidth="1"/>
    <col min="8202" max="8202" width="16.42578125" style="21" customWidth="1"/>
    <col min="8203" max="8207" width="0" style="21" hidden="1" customWidth="1"/>
    <col min="8208" max="8208" width="13" style="21" customWidth="1"/>
    <col min="8209" max="8209" width="9.140625" style="21"/>
    <col min="8210" max="8210" width="10.42578125" style="21" bestFit="1" customWidth="1"/>
    <col min="8211" max="8211" width="17.28515625" style="21" customWidth="1"/>
    <col min="8212" max="8447" width="9.140625" style="21"/>
    <col min="8448" max="8448" width="3.85546875" style="21" customWidth="1"/>
    <col min="8449" max="8449" width="7" style="21" customWidth="1"/>
    <col min="8450" max="8450" width="19.7109375" style="21" customWidth="1"/>
    <col min="8451" max="8451" width="15.7109375" style="21" customWidth="1"/>
    <col min="8452" max="8452" width="13" style="21" customWidth="1"/>
    <col min="8453" max="8453" width="12.140625" style="21" customWidth="1"/>
    <col min="8454" max="8455" width="8.5703125" style="21" customWidth="1"/>
    <col min="8456" max="8457" width="10.5703125" style="21" customWidth="1"/>
    <col min="8458" max="8458" width="16.42578125" style="21" customWidth="1"/>
    <col min="8459" max="8463" width="0" style="21" hidden="1" customWidth="1"/>
    <col min="8464" max="8464" width="13" style="21" customWidth="1"/>
    <col min="8465" max="8465" width="9.140625" style="21"/>
    <col min="8466" max="8466" width="10.42578125" style="21" bestFit="1" customWidth="1"/>
    <col min="8467" max="8467" width="17.28515625" style="21" customWidth="1"/>
    <col min="8468" max="8703" width="9.140625" style="21"/>
    <col min="8704" max="8704" width="3.85546875" style="21" customWidth="1"/>
    <col min="8705" max="8705" width="7" style="21" customWidth="1"/>
    <col min="8706" max="8706" width="19.7109375" style="21" customWidth="1"/>
    <col min="8707" max="8707" width="15.7109375" style="21" customWidth="1"/>
    <col min="8708" max="8708" width="13" style="21" customWidth="1"/>
    <col min="8709" max="8709" width="12.140625" style="21" customWidth="1"/>
    <col min="8710" max="8711" width="8.5703125" style="21" customWidth="1"/>
    <col min="8712" max="8713" width="10.5703125" style="21" customWidth="1"/>
    <col min="8714" max="8714" width="16.42578125" style="21" customWidth="1"/>
    <col min="8715" max="8719" width="0" style="21" hidden="1" customWidth="1"/>
    <col min="8720" max="8720" width="13" style="21" customWidth="1"/>
    <col min="8721" max="8721" width="9.140625" style="21"/>
    <col min="8722" max="8722" width="10.42578125" style="21" bestFit="1" customWidth="1"/>
    <col min="8723" max="8723" width="17.28515625" style="21" customWidth="1"/>
    <col min="8724" max="8959" width="9.140625" style="21"/>
    <col min="8960" max="8960" width="3.85546875" style="21" customWidth="1"/>
    <col min="8961" max="8961" width="7" style="21" customWidth="1"/>
    <col min="8962" max="8962" width="19.7109375" style="21" customWidth="1"/>
    <col min="8963" max="8963" width="15.7109375" style="21" customWidth="1"/>
    <col min="8964" max="8964" width="13" style="21" customWidth="1"/>
    <col min="8965" max="8965" width="12.140625" style="21" customWidth="1"/>
    <col min="8966" max="8967" width="8.5703125" style="21" customWidth="1"/>
    <col min="8968" max="8969" width="10.5703125" style="21" customWidth="1"/>
    <col min="8970" max="8970" width="16.42578125" style="21" customWidth="1"/>
    <col min="8971" max="8975" width="0" style="21" hidden="1" customWidth="1"/>
    <col min="8976" max="8976" width="13" style="21" customWidth="1"/>
    <col min="8977" max="8977" width="9.140625" style="21"/>
    <col min="8978" max="8978" width="10.42578125" style="21" bestFit="1" customWidth="1"/>
    <col min="8979" max="8979" width="17.28515625" style="21" customWidth="1"/>
    <col min="8980" max="9215" width="9.140625" style="21"/>
    <col min="9216" max="9216" width="3.85546875" style="21" customWidth="1"/>
    <col min="9217" max="9217" width="7" style="21" customWidth="1"/>
    <col min="9218" max="9218" width="19.7109375" style="21" customWidth="1"/>
    <col min="9219" max="9219" width="15.7109375" style="21" customWidth="1"/>
    <col min="9220" max="9220" width="13" style="21" customWidth="1"/>
    <col min="9221" max="9221" width="12.140625" style="21" customWidth="1"/>
    <col min="9222" max="9223" width="8.5703125" style="21" customWidth="1"/>
    <col min="9224" max="9225" width="10.5703125" style="21" customWidth="1"/>
    <col min="9226" max="9226" width="16.42578125" style="21" customWidth="1"/>
    <col min="9227" max="9231" width="0" style="21" hidden="1" customWidth="1"/>
    <col min="9232" max="9232" width="13" style="21" customWidth="1"/>
    <col min="9233" max="9233" width="9.140625" style="21"/>
    <col min="9234" max="9234" width="10.42578125" style="21" bestFit="1" customWidth="1"/>
    <col min="9235" max="9235" width="17.28515625" style="21" customWidth="1"/>
    <col min="9236" max="9471" width="9.140625" style="21"/>
    <col min="9472" max="9472" width="3.85546875" style="21" customWidth="1"/>
    <col min="9473" max="9473" width="7" style="21" customWidth="1"/>
    <col min="9474" max="9474" width="19.7109375" style="21" customWidth="1"/>
    <col min="9475" max="9475" width="15.7109375" style="21" customWidth="1"/>
    <col min="9476" max="9476" width="13" style="21" customWidth="1"/>
    <col min="9477" max="9477" width="12.140625" style="21" customWidth="1"/>
    <col min="9478" max="9479" width="8.5703125" style="21" customWidth="1"/>
    <col min="9480" max="9481" width="10.5703125" style="21" customWidth="1"/>
    <col min="9482" max="9482" width="16.42578125" style="21" customWidth="1"/>
    <col min="9483" max="9487" width="0" style="21" hidden="1" customWidth="1"/>
    <col min="9488" max="9488" width="13" style="21" customWidth="1"/>
    <col min="9489" max="9489" width="9.140625" style="21"/>
    <col min="9490" max="9490" width="10.42578125" style="21" bestFit="1" customWidth="1"/>
    <col min="9491" max="9491" width="17.28515625" style="21" customWidth="1"/>
    <col min="9492" max="9727" width="9.140625" style="21"/>
    <col min="9728" max="9728" width="3.85546875" style="21" customWidth="1"/>
    <col min="9729" max="9729" width="7" style="21" customWidth="1"/>
    <col min="9730" max="9730" width="19.7109375" style="21" customWidth="1"/>
    <col min="9731" max="9731" width="15.7109375" style="21" customWidth="1"/>
    <col min="9732" max="9732" width="13" style="21" customWidth="1"/>
    <col min="9733" max="9733" width="12.140625" style="21" customWidth="1"/>
    <col min="9734" max="9735" width="8.5703125" style="21" customWidth="1"/>
    <col min="9736" max="9737" width="10.5703125" style="21" customWidth="1"/>
    <col min="9738" max="9738" width="16.42578125" style="21" customWidth="1"/>
    <col min="9739" max="9743" width="0" style="21" hidden="1" customWidth="1"/>
    <col min="9744" max="9744" width="13" style="21" customWidth="1"/>
    <col min="9745" max="9745" width="9.140625" style="21"/>
    <col min="9746" max="9746" width="10.42578125" style="21" bestFit="1" customWidth="1"/>
    <col min="9747" max="9747" width="17.28515625" style="21" customWidth="1"/>
    <col min="9748" max="9983" width="9.140625" style="21"/>
    <col min="9984" max="9984" width="3.85546875" style="21" customWidth="1"/>
    <col min="9985" max="9985" width="7" style="21" customWidth="1"/>
    <col min="9986" max="9986" width="19.7109375" style="21" customWidth="1"/>
    <col min="9987" max="9987" width="15.7109375" style="21" customWidth="1"/>
    <col min="9988" max="9988" width="13" style="21" customWidth="1"/>
    <col min="9989" max="9989" width="12.140625" style="21" customWidth="1"/>
    <col min="9990" max="9991" width="8.5703125" style="21" customWidth="1"/>
    <col min="9992" max="9993" width="10.5703125" style="21" customWidth="1"/>
    <col min="9994" max="9994" width="16.42578125" style="21" customWidth="1"/>
    <col min="9995" max="9999" width="0" style="21" hidden="1" customWidth="1"/>
    <col min="10000" max="10000" width="13" style="21" customWidth="1"/>
    <col min="10001" max="10001" width="9.140625" style="21"/>
    <col min="10002" max="10002" width="10.42578125" style="21" bestFit="1" customWidth="1"/>
    <col min="10003" max="10003" width="17.28515625" style="21" customWidth="1"/>
    <col min="10004" max="10239" width="9.140625" style="21"/>
    <col min="10240" max="10240" width="3.85546875" style="21" customWidth="1"/>
    <col min="10241" max="10241" width="7" style="21" customWidth="1"/>
    <col min="10242" max="10242" width="19.7109375" style="21" customWidth="1"/>
    <col min="10243" max="10243" width="15.7109375" style="21" customWidth="1"/>
    <col min="10244" max="10244" width="13" style="21" customWidth="1"/>
    <col min="10245" max="10245" width="12.140625" style="21" customWidth="1"/>
    <col min="10246" max="10247" width="8.5703125" style="21" customWidth="1"/>
    <col min="10248" max="10249" width="10.5703125" style="21" customWidth="1"/>
    <col min="10250" max="10250" width="16.42578125" style="21" customWidth="1"/>
    <col min="10251" max="10255" width="0" style="21" hidden="1" customWidth="1"/>
    <col min="10256" max="10256" width="13" style="21" customWidth="1"/>
    <col min="10257" max="10257" width="9.140625" style="21"/>
    <col min="10258" max="10258" width="10.42578125" style="21" bestFit="1" customWidth="1"/>
    <col min="10259" max="10259" width="17.28515625" style="21" customWidth="1"/>
    <col min="10260" max="10495" width="9.140625" style="21"/>
    <col min="10496" max="10496" width="3.85546875" style="21" customWidth="1"/>
    <col min="10497" max="10497" width="7" style="21" customWidth="1"/>
    <col min="10498" max="10498" width="19.7109375" style="21" customWidth="1"/>
    <col min="10499" max="10499" width="15.7109375" style="21" customWidth="1"/>
    <col min="10500" max="10500" width="13" style="21" customWidth="1"/>
    <col min="10501" max="10501" width="12.140625" style="21" customWidth="1"/>
    <col min="10502" max="10503" width="8.5703125" style="21" customWidth="1"/>
    <col min="10504" max="10505" width="10.5703125" style="21" customWidth="1"/>
    <col min="10506" max="10506" width="16.42578125" style="21" customWidth="1"/>
    <col min="10507" max="10511" width="0" style="21" hidden="1" customWidth="1"/>
    <col min="10512" max="10512" width="13" style="21" customWidth="1"/>
    <col min="10513" max="10513" width="9.140625" style="21"/>
    <col min="10514" max="10514" width="10.42578125" style="21" bestFit="1" customWidth="1"/>
    <col min="10515" max="10515" width="17.28515625" style="21" customWidth="1"/>
    <col min="10516" max="10751" width="9.140625" style="21"/>
    <col min="10752" max="10752" width="3.85546875" style="21" customWidth="1"/>
    <col min="10753" max="10753" width="7" style="21" customWidth="1"/>
    <col min="10754" max="10754" width="19.7109375" style="21" customWidth="1"/>
    <col min="10755" max="10755" width="15.7109375" style="21" customWidth="1"/>
    <col min="10756" max="10756" width="13" style="21" customWidth="1"/>
    <col min="10757" max="10757" width="12.140625" style="21" customWidth="1"/>
    <col min="10758" max="10759" width="8.5703125" style="21" customWidth="1"/>
    <col min="10760" max="10761" width="10.5703125" style="21" customWidth="1"/>
    <col min="10762" max="10762" width="16.42578125" style="21" customWidth="1"/>
    <col min="10763" max="10767" width="0" style="21" hidden="1" customWidth="1"/>
    <col min="10768" max="10768" width="13" style="21" customWidth="1"/>
    <col min="10769" max="10769" width="9.140625" style="21"/>
    <col min="10770" max="10770" width="10.42578125" style="21" bestFit="1" customWidth="1"/>
    <col min="10771" max="10771" width="17.28515625" style="21" customWidth="1"/>
    <col min="10772" max="11007" width="9.140625" style="21"/>
    <col min="11008" max="11008" width="3.85546875" style="21" customWidth="1"/>
    <col min="11009" max="11009" width="7" style="21" customWidth="1"/>
    <col min="11010" max="11010" width="19.7109375" style="21" customWidth="1"/>
    <col min="11011" max="11011" width="15.7109375" style="21" customWidth="1"/>
    <col min="11012" max="11012" width="13" style="21" customWidth="1"/>
    <col min="11013" max="11013" width="12.140625" style="21" customWidth="1"/>
    <col min="11014" max="11015" width="8.5703125" style="21" customWidth="1"/>
    <col min="11016" max="11017" width="10.5703125" style="21" customWidth="1"/>
    <col min="11018" max="11018" width="16.42578125" style="21" customWidth="1"/>
    <col min="11019" max="11023" width="0" style="21" hidden="1" customWidth="1"/>
    <col min="11024" max="11024" width="13" style="21" customWidth="1"/>
    <col min="11025" max="11025" width="9.140625" style="21"/>
    <col min="11026" max="11026" width="10.42578125" style="21" bestFit="1" customWidth="1"/>
    <col min="11027" max="11027" width="17.28515625" style="21" customWidth="1"/>
    <col min="11028" max="11263" width="9.140625" style="21"/>
    <col min="11264" max="11264" width="3.85546875" style="21" customWidth="1"/>
    <col min="11265" max="11265" width="7" style="21" customWidth="1"/>
    <col min="11266" max="11266" width="19.7109375" style="21" customWidth="1"/>
    <col min="11267" max="11267" width="15.7109375" style="21" customWidth="1"/>
    <col min="11268" max="11268" width="13" style="21" customWidth="1"/>
    <col min="11269" max="11269" width="12.140625" style="21" customWidth="1"/>
    <col min="11270" max="11271" width="8.5703125" style="21" customWidth="1"/>
    <col min="11272" max="11273" width="10.5703125" style="21" customWidth="1"/>
    <col min="11274" max="11274" width="16.42578125" style="21" customWidth="1"/>
    <col min="11275" max="11279" width="0" style="21" hidden="1" customWidth="1"/>
    <col min="11280" max="11280" width="13" style="21" customWidth="1"/>
    <col min="11281" max="11281" width="9.140625" style="21"/>
    <col min="11282" max="11282" width="10.42578125" style="21" bestFit="1" customWidth="1"/>
    <col min="11283" max="11283" width="17.28515625" style="21" customWidth="1"/>
    <col min="11284" max="11519" width="9.140625" style="21"/>
    <col min="11520" max="11520" width="3.85546875" style="21" customWidth="1"/>
    <col min="11521" max="11521" width="7" style="21" customWidth="1"/>
    <col min="11522" max="11522" width="19.7109375" style="21" customWidth="1"/>
    <col min="11523" max="11523" width="15.7109375" style="21" customWidth="1"/>
    <col min="11524" max="11524" width="13" style="21" customWidth="1"/>
    <col min="11525" max="11525" width="12.140625" style="21" customWidth="1"/>
    <col min="11526" max="11527" width="8.5703125" style="21" customWidth="1"/>
    <col min="11528" max="11529" width="10.5703125" style="21" customWidth="1"/>
    <col min="11530" max="11530" width="16.42578125" style="21" customWidth="1"/>
    <col min="11531" max="11535" width="0" style="21" hidden="1" customWidth="1"/>
    <col min="11536" max="11536" width="13" style="21" customWidth="1"/>
    <col min="11537" max="11537" width="9.140625" style="21"/>
    <col min="11538" max="11538" width="10.42578125" style="21" bestFit="1" customWidth="1"/>
    <col min="11539" max="11539" width="17.28515625" style="21" customWidth="1"/>
    <col min="11540" max="11775" width="9.140625" style="21"/>
    <col min="11776" max="11776" width="3.85546875" style="21" customWidth="1"/>
    <col min="11777" max="11777" width="7" style="21" customWidth="1"/>
    <col min="11778" max="11778" width="19.7109375" style="21" customWidth="1"/>
    <col min="11779" max="11779" width="15.7109375" style="21" customWidth="1"/>
    <col min="11780" max="11780" width="13" style="21" customWidth="1"/>
    <col min="11781" max="11781" width="12.140625" style="21" customWidth="1"/>
    <col min="11782" max="11783" width="8.5703125" style="21" customWidth="1"/>
    <col min="11784" max="11785" width="10.5703125" style="21" customWidth="1"/>
    <col min="11786" max="11786" width="16.42578125" style="21" customWidth="1"/>
    <col min="11787" max="11791" width="0" style="21" hidden="1" customWidth="1"/>
    <col min="11792" max="11792" width="13" style="21" customWidth="1"/>
    <col min="11793" max="11793" width="9.140625" style="21"/>
    <col min="11794" max="11794" width="10.42578125" style="21" bestFit="1" customWidth="1"/>
    <col min="11795" max="11795" width="17.28515625" style="21" customWidth="1"/>
    <col min="11796" max="12031" width="9.140625" style="21"/>
    <col min="12032" max="12032" width="3.85546875" style="21" customWidth="1"/>
    <col min="12033" max="12033" width="7" style="21" customWidth="1"/>
    <col min="12034" max="12034" width="19.7109375" style="21" customWidth="1"/>
    <col min="12035" max="12035" width="15.7109375" style="21" customWidth="1"/>
    <col min="12036" max="12036" width="13" style="21" customWidth="1"/>
    <col min="12037" max="12037" width="12.140625" style="21" customWidth="1"/>
    <col min="12038" max="12039" width="8.5703125" style="21" customWidth="1"/>
    <col min="12040" max="12041" width="10.5703125" style="21" customWidth="1"/>
    <col min="12042" max="12042" width="16.42578125" style="21" customWidth="1"/>
    <col min="12043" max="12047" width="0" style="21" hidden="1" customWidth="1"/>
    <col min="12048" max="12048" width="13" style="21" customWidth="1"/>
    <col min="12049" max="12049" width="9.140625" style="21"/>
    <col min="12050" max="12050" width="10.42578125" style="21" bestFit="1" customWidth="1"/>
    <col min="12051" max="12051" width="17.28515625" style="21" customWidth="1"/>
    <col min="12052" max="12287" width="9.140625" style="21"/>
    <col min="12288" max="12288" width="3.85546875" style="21" customWidth="1"/>
    <col min="12289" max="12289" width="7" style="21" customWidth="1"/>
    <col min="12290" max="12290" width="19.7109375" style="21" customWidth="1"/>
    <col min="12291" max="12291" width="15.7109375" style="21" customWidth="1"/>
    <col min="12292" max="12292" width="13" style="21" customWidth="1"/>
    <col min="12293" max="12293" width="12.140625" style="21" customWidth="1"/>
    <col min="12294" max="12295" width="8.5703125" style="21" customWidth="1"/>
    <col min="12296" max="12297" width="10.5703125" style="21" customWidth="1"/>
    <col min="12298" max="12298" width="16.42578125" style="21" customWidth="1"/>
    <col min="12299" max="12303" width="0" style="21" hidden="1" customWidth="1"/>
    <col min="12304" max="12304" width="13" style="21" customWidth="1"/>
    <col min="12305" max="12305" width="9.140625" style="21"/>
    <col min="12306" max="12306" width="10.42578125" style="21" bestFit="1" customWidth="1"/>
    <col min="12307" max="12307" width="17.28515625" style="21" customWidth="1"/>
    <col min="12308" max="12543" width="9.140625" style="21"/>
    <col min="12544" max="12544" width="3.85546875" style="21" customWidth="1"/>
    <col min="12545" max="12545" width="7" style="21" customWidth="1"/>
    <col min="12546" max="12546" width="19.7109375" style="21" customWidth="1"/>
    <col min="12547" max="12547" width="15.7109375" style="21" customWidth="1"/>
    <col min="12548" max="12548" width="13" style="21" customWidth="1"/>
    <col min="12549" max="12549" width="12.140625" style="21" customWidth="1"/>
    <col min="12550" max="12551" width="8.5703125" style="21" customWidth="1"/>
    <col min="12552" max="12553" width="10.5703125" style="21" customWidth="1"/>
    <col min="12554" max="12554" width="16.42578125" style="21" customWidth="1"/>
    <col min="12555" max="12559" width="0" style="21" hidden="1" customWidth="1"/>
    <col min="12560" max="12560" width="13" style="21" customWidth="1"/>
    <col min="12561" max="12561" width="9.140625" style="21"/>
    <col min="12562" max="12562" width="10.42578125" style="21" bestFit="1" customWidth="1"/>
    <col min="12563" max="12563" width="17.28515625" style="21" customWidth="1"/>
    <col min="12564" max="12799" width="9.140625" style="21"/>
    <col min="12800" max="12800" width="3.85546875" style="21" customWidth="1"/>
    <col min="12801" max="12801" width="7" style="21" customWidth="1"/>
    <col min="12802" max="12802" width="19.7109375" style="21" customWidth="1"/>
    <col min="12803" max="12803" width="15.7109375" style="21" customWidth="1"/>
    <col min="12804" max="12804" width="13" style="21" customWidth="1"/>
    <col min="12805" max="12805" width="12.140625" style="21" customWidth="1"/>
    <col min="12806" max="12807" width="8.5703125" style="21" customWidth="1"/>
    <col min="12808" max="12809" width="10.5703125" style="21" customWidth="1"/>
    <col min="12810" max="12810" width="16.42578125" style="21" customWidth="1"/>
    <col min="12811" max="12815" width="0" style="21" hidden="1" customWidth="1"/>
    <col min="12816" max="12816" width="13" style="21" customWidth="1"/>
    <col min="12817" max="12817" width="9.140625" style="21"/>
    <col min="12818" max="12818" width="10.42578125" style="21" bestFit="1" customWidth="1"/>
    <col min="12819" max="12819" width="17.28515625" style="21" customWidth="1"/>
    <col min="12820" max="13055" width="9.140625" style="21"/>
    <col min="13056" max="13056" width="3.85546875" style="21" customWidth="1"/>
    <col min="13057" max="13057" width="7" style="21" customWidth="1"/>
    <col min="13058" max="13058" width="19.7109375" style="21" customWidth="1"/>
    <col min="13059" max="13059" width="15.7109375" style="21" customWidth="1"/>
    <col min="13060" max="13060" width="13" style="21" customWidth="1"/>
    <col min="13061" max="13061" width="12.140625" style="21" customWidth="1"/>
    <col min="13062" max="13063" width="8.5703125" style="21" customWidth="1"/>
    <col min="13064" max="13065" width="10.5703125" style="21" customWidth="1"/>
    <col min="13066" max="13066" width="16.42578125" style="21" customWidth="1"/>
    <col min="13067" max="13071" width="0" style="21" hidden="1" customWidth="1"/>
    <col min="13072" max="13072" width="13" style="21" customWidth="1"/>
    <col min="13073" max="13073" width="9.140625" style="21"/>
    <col min="13074" max="13074" width="10.42578125" style="21" bestFit="1" customWidth="1"/>
    <col min="13075" max="13075" width="17.28515625" style="21" customWidth="1"/>
    <col min="13076" max="13311" width="9.140625" style="21"/>
    <col min="13312" max="13312" width="3.85546875" style="21" customWidth="1"/>
    <col min="13313" max="13313" width="7" style="21" customWidth="1"/>
    <col min="13314" max="13314" width="19.7109375" style="21" customWidth="1"/>
    <col min="13315" max="13315" width="15.7109375" style="21" customWidth="1"/>
    <col min="13316" max="13316" width="13" style="21" customWidth="1"/>
    <col min="13317" max="13317" width="12.140625" style="21" customWidth="1"/>
    <col min="13318" max="13319" width="8.5703125" style="21" customWidth="1"/>
    <col min="13320" max="13321" width="10.5703125" style="21" customWidth="1"/>
    <col min="13322" max="13322" width="16.42578125" style="21" customWidth="1"/>
    <col min="13323" max="13327" width="0" style="21" hidden="1" customWidth="1"/>
    <col min="13328" max="13328" width="13" style="21" customWidth="1"/>
    <col min="13329" max="13329" width="9.140625" style="21"/>
    <col min="13330" max="13330" width="10.42578125" style="21" bestFit="1" customWidth="1"/>
    <col min="13331" max="13331" width="17.28515625" style="21" customWidth="1"/>
    <col min="13332" max="13567" width="9.140625" style="21"/>
    <col min="13568" max="13568" width="3.85546875" style="21" customWidth="1"/>
    <col min="13569" max="13569" width="7" style="21" customWidth="1"/>
    <col min="13570" max="13570" width="19.7109375" style="21" customWidth="1"/>
    <col min="13571" max="13571" width="15.7109375" style="21" customWidth="1"/>
    <col min="13572" max="13572" width="13" style="21" customWidth="1"/>
    <col min="13573" max="13573" width="12.140625" style="21" customWidth="1"/>
    <col min="13574" max="13575" width="8.5703125" style="21" customWidth="1"/>
    <col min="13576" max="13577" width="10.5703125" style="21" customWidth="1"/>
    <col min="13578" max="13578" width="16.42578125" style="21" customWidth="1"/>
    <col min="13579" max="13583" width="0" style="21" hidden="1" customWidth="1"/>
    <col min="13584" max="13584" width="13" style="21" customWidth="1"/>
    <col min="13585" max="13585" width="9.140625" style="21"/>
    <col min="13586" max="13586" width="10.42578125" style="21" bestFit="1" customWidth="1"/>
    <col min="13587" max="13587" width="17.28515625" style="21" customWidth="1"/>
    <col min="13588" max="13823" width="9.140625" style="21"/>
    <col min="13824" max="13824" width="3.85546875" style="21" customWidth="1"/>
    <col min="13825" max="13825" width="7" style="21" customWidth="1"/>
    <col min="13826" max="13826" width="19.7109375" style="21" customWidth="1"/>
    <col min="13827" max="13827" width="15.7109375" style="21" customWidth="1"/>
    <col min="13828" max="13828" width="13" style="21" customWidth="1"/>
    <col min="13829" max="13829" width="12.140625" style="21" customWidth="1"/>
    <col min="13830" max="13831" width="8.5703125" style="21" customWidth="1"/>
    <col min="13832" max="13833" width="10.5703125" style="21" customWidth="1"/>
    <col min="13834" max="13834" width="16.42578125" style="21" customWidth="1"/>
    <col min="13835" max="13839" width="0" style="21" hidden="1" customWidth="1"/>
    <col min="13840" max="13840" width="13" style="21" customWidth="1"/>
    <col min="13841" max="13841" width="9.140625" style="21"/>
    <col min="13842" max="13842" width="10.42578125" style="21" bestFit="1" customWidth="1"/>
    <col min="13843" max="13843" width="17.28515625" style="21" customWidth="1"/>
    <col min="13844" max="14079" width="9.140625" style="21"/>
    <col min="14080" max="14080" width="3.85546875" style="21" customWidth="1"/>
    <col min="14081" max="14081" width="7" style="21" customWidth="1"/>
    <col min="14082" max="14082" width="19.7109375" style="21" customWidth="1"/>
    <col min="14083" max="14083" width="15.7109375" style="21" customWidth="1"/>
    <col min="14084" max="14084" width="13" style="21" customWidth="1"/>
    <col min="14085" max="14085" width="12.140625" style="21" customWidth="1"/>
    <col min="14086" max="14087" width="8.5703125" style="21" customWidth="1"/>
    <col min="14088" max="14089" width="10.5703125" style="21" customWidth="1"/>
    <col min="14090" max="14090" width="16.42578125" style="21" customWidth="1"/>
    <col min="14091" max="14095" width="0" style="21" hidden="1" customWidth="1"/>
    <col min="14096" max="14096" width="13" style="21" customWidth="1"/>
    <col min="14097" max="14097" width="9.140625" style="21"/>
    <col min="14098" max="14098" width="10.42578125" style="21" bestFit="1" customWidth="1"/>
    <col min="14099" max="14099" width="17.28515625" style="21" customWidth="1"/>
    <col min="14100" max="14335" width="9.140625" style="21"/>
    <col min="14336" max="14336" width="3.85546875" style="21" customWidth="1"/>
    <col min="14337" max="14337" width="7" style="21" customWidth="1"/>
    <col min="14338" max="14338" width="19.7109375" style="21" customWidth="1"/>
    <col min="14339" max="14339" width="15.7109375" style="21" customWidth="1"/>
    <col min="14340" max="14340" width="13" style="21" customWidth="1"/>
    <col min="14341" max="14341" width="12.140625" style="21" customWidth="1"/>
    <col min="14342" max="14343" width="8.5703125" style="21" customWidth="1"/>
    <col min="14344" max="14345" width="10.5703125" style="21" customWidth="1"/>
    <col min="14346" max="14346" width="16.42578125" style="21" customWidth="1"/>
    <col min="14347" max="14351" width="0" style="21" hidden="1" customWidth="1"/>
    <col min="14352" max="14352" width="13" style="21" customWidth="1"/>
    <col min="14353" max="14353" width="9.140625" style="21"/>
    <col min="14354" max="14354" width="10.42578125" style="21" bestFit="1" customWidth="1"/>
    <col min="14355" max="14355" width="17.28515625" style="21" customWidth="1"/>
    <col min="14356" max="14591" width="9.140625" style="21"/>
    <col min="14592" max="14592" width="3.85546875" style="21" customWidth="1"/>
    <col min="14593" max="14593" width="7" style="21" customWidth="1"/>
    <col min="14594" max="14594" width="19.7109375" style="21" customWidth="1"/>
    <col min="14595" max="14595" width="15.7109375" style="21" customWidth="1"/>
    <col min="14596" max="14596" width="13" style="21" customWidth="1"/>
    <col min="14597" max="14597" width="12.140625" style="21" customWidth="1"/>
    <col min="14598" max="14599" width="8.5703125" style="21" customWidth="1"/>
    <col min="14600" max="14601" width="10.5703125" style="21" customWidth="1"/>
    <col min="14602" max="14602" width="16.42578125" style="21" customWidth="1"/>
    <col min="14603" max="14607" width="0" style="21" hidden="1" customWidth="1"/>
    <col min="14608" max="14608" width="13" style="21" customWidth="1"/>
    <col min="14609" max="14609" width="9.140625" style="21"/>
    <col min="14610" max="14610" width="10.42578125" style="21" bestFit="1" customWidth="1"/>
    <col min="14611" max="14611" width="17.28515625" style="21" customWidth="1"/>
    <col min="14612" max="14847" width="9.140625" style="21"/>
    <col min="14848" max="14848" width="3.85546875" style="21" customWidth="1"/>
    <col min="14849" max="14849" width="7" style="21" customWidth="1"/>
    <col min="14850" max="14850" width="19.7109375" style="21" customWidth="1"/>
    <col min="14851" max="14851" width="15.7109375" style="21" customWidth="1"/>
    <col min="14852" max="14852" width="13" style="21" customWidth="1"/>
    <col min="14853" max="14853" width="12.140625" style="21" customWidth="1"/>
    <col min="14854" max="14855" width="8.5703125" style="21" customWidth="1"/>
    <col min="14856" max="14857" width="10.5703125" style="21" customWidth="1"/>
    <col min="14858" max="14858" width="16.42578125" style="21" customWidth="1"/>
    <col min="14859" max="14863" width="0" style="21" hidden="1" customWidth="1"/>
    <col min="14864" max="14864" width="13" style="21" customWidth="1"/>
    <col min="14865" max="14865" width="9.140625" style="21"/>
    <col min="14866" max="14866" width="10.42578125" style="21" bestFit="1" customWidth="1"/>
    <col min="14867" max="14867" width="17.28515625" style="21" customWidth="1"/>
    <col min="14868" max="15103" width="9.140625" style="21"/>
    <col min="15104" max="15104" width="3.85546875" style="21" customWidth="1"/>
    <col min="15105" max="15105" width="7" style="21" customWidth="1"/>
    <col min="15106" max="15106" width="19.7109375" style="21" customWidth="1"/>
    <col min="15107" max="15107" width="15.7109375" style="21" customWidth="1"/>
    <col min="15108" max="15108" width="13" style="21" customWidth="1"/>
    <col min="15109" max="15109" width="12.140625" style="21" customWidth="1"/>
    <col min="15110" max="15111" width="8.5703125" style="21" customWidth="1"/>
    <col min="15112" max="15113" width="10.5703125" style="21" customWidth="1"/>
    <col min="15114" max="15114" width="16.42578125" style="21" customWidth="1"/>
    <col min="15115" max="15119" width="0" style="21" hidden="1" customWidth="1"/>
    <col min="15120" max="15120" width="13" style="21" customWidth="1"/>
    <col min="15121" max="15121" width="9.140625" style="21"/>
    <col min="15122" max="15122" width="10.42578125" style="21" bestFit="1" customWidth="1"/>
    <col min="15123" max="15123" width="17.28515625" style="21" customWidth="1"/>
    <col min="15124" max="15359" width="9.140625" style="21"/>
    <col min="15360" max="15360" width="3.85546875" style="21" customWidth="1"/>
    <col min="15361" max="15361" width="7" style="21" customWidth="1"/>
    <col min="15362" max="15362" width="19.7109375" style="21" customWidth="1"/>
    <col min="15363" max="15363" width="15.7109375" style="21" customWidth="1"/>
    <col min="15364" max="15364" width="13" style="21" customWidth="1"/>
    <col min="15365" max="15365" width="12.140625" style="21" customWidth="1"/>
    <col min="15366" max="15367" width="8.5703125" style="21" customWidth="1"/>
    <col min="15368" max="15369" width="10.5703125" style="21" customWidth="1"/>
    <col min="15370" max="15370" width="16.42578125" style="21" customWidth="1"/>
    <col min="15371" max="15375" width="0" style="21" hidden="1" customWidth="1"/>
    <col min="15376" max="15376" width="13" style="21" customWidth="1"/>
    <col min="15377" max="15377" width="9.140625" style="21"/>
    <col min="15378" max="15378" width="10.42578125" style="21" bestFit="1" customWidth="1"/>
    <col min="15379" max="15379" width="17.28515625" style="21" customWidth="1"/>
    <col min="15380" max="15615" width="9.140625" style="21"/>
    <col min="15616" max="15616" width="3.85546875" style="21" customWidth="1"/>
    <col min="15617" max="15617" width="7" style="21" customWidth="1"/>
    <col min="15618" max="15618" width="19.7109375" style="21" customWidth="1"/>
    <col min="15619" max="15619" width="15.7109375" style="21" customWidth="1"/>
    <col min="15620" max="15620" width="13" style="21" customWidth="1"/>
    <col min="15621" max="15621" width="12.140625" style="21" customWidth="1"/>
    <col min="15622" max="15623" width="8.5703125" style="21" customWidth="1"/>
    <col min="15624" max="15625" width="10.5703125" style="21" customWidth="1"/>
    <col min="15626" max="15626" width="16.42578125" style="21" customWidth="1"/>
    <col min="15627" max="15631" width="0" style="21" hidden="1" customWidth="1"/>
    <col min="15632" max="15632" width="13" style="21" customWidth="1"/>
    <col min="15633" max="15633" width="9.140625" style="21"/>
    <col min="15634" max="15634" width="10.42578125" style="21" bestFit="1" customWidth="1"/>
    <col min="15635" max="15635" width="17.28515625" style="21" customWidth="1"/>
    <col min="15636" max="15871" width="9.140625" style="21"/>
    <col min="15872" max="15872" width="3.85546875" style="21" customWidth="1"/>
    <col min="15873" max="15873" width="7" style="21" customWidth="1"/>
    <col min="15874" max="15874" width="19.7109375" style="21" customWidth="1"/>
    <col min="15875" max="15875" width="15.7109375" style="21" customWidth="1"/>
    <col min="15876" max="15876" width="13" style="21" customWidth="1"/>
    <col min="15877" max="15877" width="12.140625" style="21" customWidth="1"/>
    <col min="15878" max="15879" width="8.5703125" style="21" customWidth="1"/>
    <col min="15880" max="15881" width="10.5703125" style="21" customWidth="1"/>
    <col min="15882" max="15882" width="16.42578125" style="21" customWidth="1"/>
    <col min="15883" max="15887" width="0" style="21" hidden="1" customWidth="1"/>
    <col min="15888" max="15888" width="13" style="21" customWidth="1"/>
    <col min="15889" max="15889" width="9.140625" style="21"/>
    <col min="15890" max="15890" width="10.42578125" style="21" bestFit="1" customWidth="1"/>
    <col min="15891" max="15891" width="17.28515625" style="21" customWidth="1"/>
    <col min="15892" max="16127" width="9.140625" style="21"/>
    <col min="16128" max="16128" width="3.85546875" style="21" customWidth="1"/>
    <col min="16129" max="16129" width="7" style="21" customWidth="1"/>
    <col min="16130" max="16130" width="19.7109375" style="21" customWidth="1"/>
    <col min="16131" max="16131" width="15.7109375" style="21" customWidth="1"/>
    <col min="16132" max="16132" width="13" style="21" customWidth="1"/>
    <col min="16133" max="16133" width="12.140625" style="21" customWidth="1"/>
    <col min="16134" max="16135" width="8.5703125" style="21" customWidth="1"/>
    <col min="16136" max="16137" width="10.5703125" style="21" customWidth="1"/>
    <col min="16138" max="16138" width="16.42578125" style="21" customWidth="1"/>
    <col min="16139" max="16143" width="0" style="21" hidden="1" customWidth="1"/>
    <col min="16144" max="16144" width="13" style="21" customWidth="1"/>
    <col min="16145" max="16145" width="9.140625" style="21"/>
    <col min="16146" max="16146" width="10.42578125" style="21" bestFit="1" customWidth="1"/>
    <col min="16147" max="16147" width="17.28515625" style="21" customWidth="1"/>
    <col min="16148" max="16384" width="9.140625" style="21"/>
  </cols>
  <sheetData>
    <row r="1" spans="1:20" hidden="1">
      <c r="A1" s="107"/>
      <c r="B1" s="107"/>
      <c r="C1" s="107"/>
      <c r="D1" s="107"/>
      <c r="E1" s="107"/>
      <c r="F1" s="107"/>
      <c r="G1" s="107"/>
      <c r="H1" s="107"/>
      <c r="I1" s="107"/>
      <c r="J1" s="107"/>
      <c r="K1" s="107"/>
      <c r="L1" s="93"/>
      <c r="M1" s="93"/>
      <c r="N1" s="93"/>
      <c r="O1" s="93"/>
      <c r="P1" s="93"/>
    </row>
    <row r="2" spans="1:20" ht="58.5" customHeight="1">
      <c r="A2" s="110" t="s">
        <v>556</v>
      </c>
      <c r="B2" s="110"/>
      <c r="C2" s="110"/>
      <c r="D2" s="110"/>
      <c r="E2" s="110"/>
      <c r="F2" s="110"/>
      <c r="G2" s="110"/>
      <c r="H2" s="110"/>
      <c r="I2" s="110"/>
      <c r="J2" s="110"/>
      <c r="K2" s="110"/>
      <c r="L2" s="110"/>
      <c r="M2" s="110"/>
      <c r="N2" s="110"/>
      <c r="O2" s="110"/>
      <c r="P2" s="110"/>
      <c r="Q2" s="110"/>
      <c r="R2" s="110"/>
      <c r="S2" s="110"/>
      <c r="T2" s="110"/>
    </row>
    <row r="3" spans="1:20" ht="12.75" customHeight="1">
      <c r="A3" s="108" t="s">
        <v>72</v>
      </c>
      <c r="B3" s="108" t="s">
        <v>73</v>
      </c>
      <c r="C3" s="108" t="s">
        <v>74</v>
      </c>
      <c r="D3" s="108" t="s">
        <v>75</v>
      </c>
      <c r="E3" s="108" t="s">
        <v>76</v>
      </c>
      <c r="F3" s="108" t="s">
        <v>77</v>
      </c>
      <c r="G3" s="108"/>
      <c r="H3" s="109" t="s">
        <v>78</v>
      </c>
      <c r="I3" s="108" t="s">
        <v>79</v>
      </c>
      <c r="J3" s="108" t="s">
        <v>80</v>
      </c>
      <c r="K3" s="108" t="s">
        <v>81</v>
      </c>
      <c r="L3" s="108" t="s">
        <v>82</v>
      </c>
      <c r="M3" s="108" t="s">
        <v>83</v>
      </c>
      <c r="N3" s="108" t="s">
        <v>84</v>
      </c>
      <c r="O3" s="108" t="s">
        <v>85</v>
      </c>
      <c r="P3" s="108" t="s">
        <v>86</v>
      </c>
      <c r="Q3" s="108" t="s">
        <v>453</v>
      </c>
      <c r="R3" s="108"/>
      <c r="S3" s="108"/>
      <c r="T3" s="108"/>
    </row>
    <row r="4" spans="1:20" ht="51">
      <c r="A4" s="108"/>
      <c r="B4" s="108"/>
      <c r="C4" s="108"/>
      <c r="D4" s="108"/>
      <c r="E4" s="108"/>
      <c r="F4" s="94" t="s">
        <v>87</v>
      </c>
      <c r="G4" s="94" t="s">
        <v>88</v>
      </c>
      <c r="H4" s="109"/>
      <c r="I4" s="108"/>
      <c r="J4" s="108"/>
      <c r="K4" s="108"/>
      <c r="L4" s="108"/>
      <c r="M4" s="108"/>
      <c r="N4" s="108"/>
      <c r="O4" s="108"/>
      <c r="P4" s="108"/>
      <c r="Q4" s="94" t="s">
        <v>450</v>
      </c>
      <c r="R4" s="94" t="s">
        <v>451</v>
      </c>
      <c r="S4" s="94" t="s">
        <v>452</v>
      </c>
      <c r="T4" s="52" t="s">
        <v>1</v>
      </c>
    </row>
    <row r="5" spans="1:20" ht="33.75" customHeight="1">
      <c r="A5" s="94" t="s">
        <v>8</v>
      </c>
      <c r="B5" s="112" t="s">
        <v>552</v>
      </c>
      <c r="C5" s="112"/>
      <c r="D5" s="112"/>
      <c r="E5" s="112"/>
      <c r="F5" s="22">
        <f>SUM(F6:F38)</f>
        <v>979.76900000000001</v>
      </c>
      <c r="G5" s="22">
        <f>SUM(G6:G38)</f>
        <v>1000</v>
      </c>
      <c r="H5" s="22">
        <f>SUM(H6:H38)</f>
        <v>474</v>
      </c>
      <c r="I5" s="22">
        <f>SUM(I6:I38)</f>
        <v>787843</v>
      </c>
      <c r="J5" s="22">
        <f>SUM(J6:J38)</f>
        <v>319298</v>
      </c>
      <c r="K5" s="94"/>
      <c r="L5" s="94"/>
      <c r="M5" s="94"/>
      <c r="N5" s="94"/>
      <c r="O5" s="94"/>
      <c r="P5" s="94"/>
      <c r="Q5" s="94"/>
      <c r="R5" s="23"/>
      <c r="S5" s="94"/>
      <c r="T5" s="53"/>
    </row>
    <row r="6" spans="1:20" ht="89.25">
      <c r="A6" s="23">
        <v>1</v>
      </c>
      <c r="B6" s="23" t="s">
        <v>89</v>
      </c>
      <c r="C6" s="24" t="s">
        <v>90</v>
      </c>
      <c r="D6" s="24" t="s">
        <v>91</v>
      </c>
      <c r="E6" s="25" t="s">
        <v>92</v>
      </c>
      <c r="F6" s="26"/>
      <c r="G6" s="26">
        <v>1000</v>
      </c>
      <c r="H6" s="42">
        <v>5</v>
      </c>
      <c r="I6" s="26">
        <v>3000</v>
      </c>
      <c r="J6" s="26">
        <v>1530</v>
      </c>
      <c r="K6" s="24" t="s">
        <v>93</v>
      </c>
      <c r="L6" s="28" t="s">
        <v>94</v>
      </c>
      <c r="M6" s="28"/>
      <c r="N6" s="28"/>
      <c r="O6" s="23" t="s">
        <v>95</v>
      </c>
      <c r="P6" s="23"/>
      <c r="Q6" s="23"/>
      <c r="R6" s="23"/>
      <c r="S6" s="23"/>
      <c r="T6" s="54" t="s">
        <v>454</v>
      </c>
    </row>
    <row r="7" spans="1:20" ht="89.25">
      <c r="A7" s="23">
        <v>2</v>
      </c>
      <c r="B7" s="23" t="s">
        <v>89</v>
      </c>
      <c r="C7" s="24" t="s">
        <v>96</v>
      </c>
      <c r="D7" s="23" t="s">
        <v>97</v>
      </c>
      <c r="E7" s="25" t="s">
        <v>92</v>
      </c>
      <c r="F7" s="26">
        <v>112</v>
      </c>
      <c r="G7" s="26"/>
      <c r="H7" s="42">
        <v>64</v>
      </c>
      <c r="I7" s="26">
        <v>13000</v>
      </c>
      <c r="J7" s="26">
        <v>27500</v>
      </c>
      <c r="K7" s="24" t="s">
        <v>98</v>
      </c>
      <c r="L7" s="28" t="s">
        <v>99</v>
      </c>
      <c r="M7" s="28"/>
      <c r="N7" s="28"/>
      <c r="O7" s="23" t="s">
        <v>100</v>
      </c>
      <c r="P7" s="23"/>
      <c r="Q7" s="23"/>
      <c r="R7" s="23"/>
      <c r="S7" s="23"/>
      <c r="T7" s="54" t="s">
        <v>454</v>
      </c>
    </row>
    <row r="8" spans="1:20" ht="51">
      <c r="A8" s="23">
        <v>3</v>
      </c>
      <c r="B8" s="23" t="s">
        <v>89</v>
      </c>
      <c r="C8" s="24" t="s">
        <v>101</v>
      </c>
      <c r="D8" s="23" t="s">
        <v>102</v>
      </c>
      <c r="E8" s="25" t="s">
        <v>92</v>
      </c>
      <c r="F8" s="26">
        <v>10</v>
      </c>
      <c r="G8" s="26"/>
      <c r="H8" s="42" t="s">
        <v>534</v>
      </c>
      <c r="I8" s="26">
        <v>10000</v>
      </c>
      <c r="J8" s="26">
        <v>6324</v>
      </c>
      <c r="K8" s="24" t="s">
        <v>103</v>
      </c>
      <c r="L8" s="28" t="s">
        <v>104</v>
      </c>
      <c r="M8" s="28" t="s">
        <v>105</v>
      </c>
      <c r="N8" s="28" t="s">
        <v>106</v>
      </c>
      <c r="O8" s="23" t="s">
        <v>107</v>
      </c>
      <c r="P8" s="23" t="s">
        <v>108</v>
      </c>
      <c r="Q8" s="29"/>
      <c r="R8" s="29"/>
      <c r="S8" s="29"/>
      <c r="T8" s="54" t="s">
        <v>455</v>
      </c>
    </row>
    <row r="9" spans="1:20" ht="102">
      <c r="A9" s="23">
        <v>4</v>
      </c>
      <c r="B9" s="23" t="s">
        <v>89</v>
      </c>
      <c r="C9" s="23" t="s">
        <v>109</v>
      </c>
      <c r="D9" s="23" t="s">
        <v>110</v>
      </c>
      <c r="E9" s="25" t="s">
        <v>111</v>
      </c>
      <c r="F9" s="26">
        <v>25</v>
      </c>
      <c r="G9" s="26"/>
      <c r="H9" s="42">
        <v>20</v>
      </c>
      <c r="I9" s="26">
        <v>20000</v>
      </c>
      <c r="J9" s="26"/>
      <c r="K9" s="23" t="s">
        <v>112</v>
      </c>
      <c r="L9" s="23" t="s">
        <v>113</v>
      </c>
      <c r="M9" s="24" t="s">
        <v>114</v>
      </c>
      <c r="N9" s="23"/>
      <c r="O9" s="23"/>
      <c r="P9" s="23"/>
      <c r="Q9" s="29"/>
      <c r="R9" s="29"/>
      <c r="S9" s="29"/>
      <c r="T9" s="54" t="s">
        <v>456</v>
      </c>
    </row>
    <row r="10" spans="1:20" ht="60">
      <c r="A10" s="23">
        <v>5</v>
      </c>
      <c r="B10" s="23" t="s">
        <v>89</v>
      </c>
      <c r="C10" s="23" t="s">
        <v>109</v>
      </c>
      <c r="D10" s="23" t="s">
        <v>115</v>
      </c>
      <c r="E10" s="23" t="s">
        <v>111</v>
      </c>
      <c r="F10" s="26">
        <v>4</v>
      </c>
      <c r="G10" s="26"/>
      <c r="H10" s="42">
        <v>4</v>
      </c>
      <c r="I10" s="26">
        <v>5800</v>
      </c>
      <c r="J10" s="26">
        <v>6275</v>
      </c>
      <c r="K10" s="24" t="s">
        <v>116</v>
      </c>
      <c r="L10" s="28" t="s">
        <v>117</v>
      </c>
      <c r="M10" s="28"/>
      <c r="N10" s="28"/>
      <c r="O10" s="23" t="s">
        <v>118</v>
      </c>
      <c r="P10" s="23"/>
      <c r="Q10" s="29"/>
      <c r="R10" s="29"/>
      <c r="S10" s="29"/>
      <c r="T10" s="54" t="s">
        <v>458</v>
      </c>
    </row>
    <row r="11" spans="1:20" ht="51">
      <c r="A11" s="23">
        <v>6</v>
      </c>
      <c r="B11" s="23" t="s">
        <v>89</v>
      </c>
      <c r="C11" s="23" t="s">
        <v>109</v>
      </c>
      <c r="D11" s="23" t="s">
        <v>119</v>
      </c>
      <c r="E11" s="23" t="s">
        <v>111</v>
      </c>
      <c r="F11" s="26">
        <v>4</v>
      </c>
      <c r="G11" s="26"/>
      <c r="H11" s="42">
        <v>4</v>
      </c>
      <c r="I11" s="26">
        <v>5000</v>
      </c>
      <c r="J11" s="26">
        <v>19232</v>
      </c>
      <c r="K11" s="24" t="s">
        <v>120</v>
      </c>
      <c r="L11" s="23" t="s">
        <v>117</v>
      </c>
      <c r="M11" s="23"/>
      <c r="N11" s="23"/>
      <c r="O11" s="23" t="s">
        <v>121</v>
      </c>
      <c r="P11" s="23" t="s">
        <v>122</v>
      </c>
      <c r="Q11" s="29"/>
      <c r="R11" s="29"/>
      <c r="S11" s="29"/>
      <c r="T11" s="54" t="s">
        <v>457</v>
      </c>
    </row>
    <row r="12" spans="1:20" ht="89.25">
      <c r="A12" s="23">
        <v>7</v>
      </c>
      <c r="B12" s="23" t="s">
        <v>89</v>
      </c>
      <c r="C12" s="23" t="s">
        <v>123</v>
      </c>
      <c r="D12" s="23" t="s">
        <v>124</v>
      </c>
      <c r="E12" s="23" t="s">
        <v>111</v>
      </c>
      <c r="F12" s="26">
        <v>4</v>
      </c>
      <c r="G12" s="26"/>
      <c r="H12" s="42">
        <v>6</v>
      </c>
      <c r="I12" s="26">
        <v>10000</v>
      </c>
      <c r="J12" s="26">
        <v>9753</v>
      </c>
      <c r="K12" s="24" t="s">
        <v>125</v>
      </c>
      <c r="L12" s="28" t="s">
        <v>126</v>
      </c>
      <c r="M12" s="28"/>
      <c r="N12" s="28"/>
      <c r="O12" s="23" t="s">
        <v>127</v>
      </c>
      <c r="P12" s="24" t="s">
        <v>128</v>
      </c>
      <c r="Q12" s="29"/>
      <c r="R12" s="29"/>
      <c r="S12" s="29"/>
      <c r="T12" s="54" t="s">
        <v>457</v>
      </c>
    </row>
    <row r="13" spans="1:20" ht="51">
      <c r="A13" s="23">
        <v>8</v>
      </c>
      <c r="B13" s="23" t="s">
        <v>89</v>
      </c>
      <c r="C13" s="23" t="s">
        <v>129</v>
      </c>
      <c r="D13" s="23" t="s">
        <v>130</v>
      </c>
      <c r="E13" s="23" t="s">
        <v>111</v>
      </c>
      <c r="F13" s="26">
        <v>15</v>
      </c>
      <c r="G13" s="26"/>
      <c r="H13" s="42">
        <v>11</v>
      </c>
      <c r="I13" s="26">
        <v>24000</v>
      </c>
      <c r="J13" s="26">
        <v>18230</v>
      </c>
      <c r="K13" s="24" t="s">
        <v>131</v>
      </c>
      <c r="L13" s="28" t="s">
        <v>132</v>
      </c>
      <c r="M13" s="28" t="s">
        <v>133</v>
      </c>
      <c r="N13" s="28"/>
      <c r="O13" s="23" t="s">
        <v>134</v>
      </c>
      <c r="P13" s="24" t="s">
        <v>135</v>
      </c>
      <c r="Q13" s="29"/>
      <c r="R13" s="29"/>
      <c r="S13" s="29"/>
      <c r="T13" s="54" t="s">
        <v>459</v>
      </c>
    </row>
    <row r="14" spans="1:20" ht="48">
      <c r="A14" s="23">
        <v>9</v>
      </c>
      <c r="B14" s="23" t="s">
        <v>89</v>
      </c>
      <c r="C14" s="23" t="s">
        <v>136</v>
      </c>
      <c r="D14" s="23" t="s">
        <v>137</v>
      </c>
      <c r="E14" s="23" t="s">
        <v>111</v>
      </c>
      <c r="F14" s="26">
        <v>30</v>
      </c>
      <c r="G14" s="26"/>
      <c r="H14" s="42">
        <v>21</v>
      </c>
      <c r="I14" s="26">
        <v>45000</v>
      </c>
      <c r="J14" s="26"/>
      <c r="K14" s="24" t="s">
        <v>138</v>
      </c>
      <c r="L14" s="28" t="s">
        <v>139</v>
      </c>
      <c r="M14" s="28"/>
      <c r="N14" s="28"/>
      <c r="O14" s="23"/>
      <c r="P14" s="24"/>
      <c r="Q14" s="29"/>
      <c r="R14" s="29"/>
      <c r="S14" s="29"/>
      <c r="T14" s="54" t="s">
        <v>460</v>
      </c>
    </row>
    <row r="15" spans="1:20" ht="38.25">
      <c r="A15" s="23">
        <v>10</v>
      </c>
      <c r="B15" s="23" t="s">
        <v>89</v>
      </c>
      <c r="C15" s="23" t="s">
        <v>140</v>
      </c>
      <c r="D15" s="23" t="s">
        <v>141</v>
      </c>
      <c r="E15" s="23" t="s">
        <v>111</v>
      </c>
      <c r="F15" s="26">
        <v>50</v>
      </c>
      <c r="G15" s="26"/>
      <c r="H15" s="42">
        <v>6</v>
      </c>
      <c r="I15" s="26">
        <v>35000</v>
      </c>
      <c r="J15" s="26">
        <v>19607</v>
      </c>
      <c r="K15" s="24" t="s">
        <v>142</v>
      </c>
      <c r="L15" s="28" t="s">
        <v>143</v>
      </c>
      <c r="M15" s="28"/>
      <c r="N15" s="28"/>
      <c r="O15" s="23" t="s">
        <v>144</v>
      </c>
      <c r="P15" s="24"/>
      <c r="Q15" s="29"/>
      <c r="R15" s="29" t="s">
        <v>461</v>
      </c>
      <c r="S15" s="29"/>
      <c r="T15" s="54" t="s">
        <v>472</v>
      </c>
    </row>
    <row r="16" spans="1:20" ht="89.25">
      <c r="A16" s="23">
        <v>11</v>
      </c>
      <c r="B16" s="23" t="s">
        <v>89</v>
      </c>
      <c r="C16" s="23" t="s">
        <v>145</v>
      </c>
      <c r="D16" s="23" t="s">
        <v>146</v>
      </c>
      <c r="E16" s="23" t="s">
        <v>111</v>
      </c>
      <c r="F16" s="26">
        <v>15</v>
      </c>
      <c r="G16" s="26"/>
      <c r="H16" s="42">
        <v>22</v>
      </c>
      <c r="I16" s="26">
        <v>20000</v>
      </c>
      <c r="J16" s="26">
        <v>20558</v>
      </c>
      <c r="K16" s="24" t="s">
        <v>147</v>
      </c>
      <c r="L16" s="28" t="s">
        <v>148</v>
      </c>
      <c r="M16" s="28" t="s">
        <v>149</v>
      </c>
      <c r="N16" s="28"/>
      <c r="O16" s="23" t="s">
        <v>150</v>
      </c>
      <c r="P16" s="24"/>
      <c r="Q16" s="29"/>
      <c r="R16" s="29"/>
      <c r="S16" s="29"/>
      <c r="T16" s="54" t="s">
        <v>459</v>
      </c>
    </row>
    <row r="17" spans="1:20" ht="102">
      <c r="A17" s="23">
        <v>12</v>
      </c>
      <c r="B17" s="23" t="s">
        <v>89</v>
      </c>
      <c r="C17" s="23" t="s">
        <v>145</v>
      </c>
      <c r="D17" s="23" t="s">
        <v>151</v>
      </c>
      <c r="E17" s="23" t="s">
        <v>111</v>
      </c>
      <c r="F17" s="26">
        <v>25</v>
      </c>
      <c r="G17" s="26"/>
      <c r="H17" s="42">
        <v>21</v>
      </c>
      <c r="I17" s="26">
        <v>70000</v>
      </c>
      <c r="J17" s="26"/>
      <c r="K17" s="24" t="s">
        <v>152</v>
      </c>
      <c r="L17" s="28" t="s">
        <v>153</v>
      </c>
      <c r="M17" s="28"/>
      <c r="N17" s="28"/>
      <c r="O17" s="23"/>
      <c r="P17" s="24"/>
      <c r="Q17" s="29"/>
      <c r="R17" s="29"/>
      <c r="S17" s="29"/>
      <c r="T17" s="54" t="s">
        <v>458</v>
      </c>
    </row>
    <row r="18" spans="1:20" ht="102">
      <c r="A18" s="23">
        <v>13</v>
      </c>
      <c r="B18" s="23" t="s">
        <v>89</v>
      </c>
      <c r="C18" s="23" t="s">
        <v>154</v>
      </c>
      <c r="D18" s="23" t="s">
        <v>155</v>
      </c>
      <c r="E18" s="23" t="s">
        <v>111</v>
      </c>
      <c r="F18" s="26">
        <v>62</v>
      </c>
      <c r="G18" s="26"/>
      <c r="H18" s="42">
        <v>20</v>
      </c>
      <c r="I18" s="26">
        <v>100000</v>
      </c>
      <c r="J18" s="26">
        <v>20591</v>
      </c>
      <c r="K18" s="24" t="s">
        <v>156</v>
      </c>
      <c r="L18" s="30" t="s">
        <v>157</v>
      </c>
      <c r="M18" s="30" t="s">
        <v>158</v>
      </c>
      <c r="N18" s="30" t="s">
        <v>159</v>
      </c>
      <c r="O18" s="23" t="s">
        <v>160</v>
      </c>
      <c r="P18" s="23" t="s">
        <v>161</v>
      </c>
      <c r="Q18" s="29"/>
      <c r="R18" s="29" t="s">
        <v>461</v>
      </c>
      <c r="S18" s="98" t="s">
        <v>461</v>
      </c>
      <c r="T18" s="54" t="s">
        <v>472</v>
      </c>
    </row>
    <row r="19" spans="1:20" ht="102">
      <c r="A19" s="23">
        <v>14</v>
      </c>
      <c r="B19" s="23" t="s">
        <v>89</v>
      </c>
      <c r="C19" s="24" t="s">
        <v>162</v>
      </c>
      <c r="D19" s="23" t="s">
        <v>163</v>
      </c>
      <c r="E19" s="23" t="s">
        <v>111</v>
      </c>
      <c r="F19" s="26">
        <v>110</v>
      </c>
      <c r="G19" s="26"/>
      <c r="H19" s="42" t="s">
        <v>164</v>
      </c>
      <c r="I19" s="26">
        <v>130000</v>
      </c>
      <c r="J19" s="26">
        <v>14030</v>
      </c>
      <c r="K19" s="24" t="s">
        <v>165</v>
      </c>
      <c r="L19" s="28" t="s">
        <v>166</v>
      </c>
      <c r="M19" s="46" t="s">
        <v>167</v>
      </c>
      <c r="N19" s="28" t="s">
        <v>168</v>
      </c>
      <c r="O19" s="23" t="s">
        <v>169</v>
      </c>
      <c r="P19" s="24" t="s">
        <v>170</v>
      </c>
      <c r="Q19" s="29"/>
      <c r="R19" s="29" t="s">
        <v>461</v>
      </c>
      <c r="S19" s="29"/>
      <c r="T19" s="54" t="s">
        <v>472</v>
      </c>
    </row>
    <row r="20" spans="1:20" ht="51">
      <c r="A20" s="23">
        <v>15</v>
      </c>
      <c r="B20" s="23" t="s">
        <v>89</v>
      </c>
      <c r="C20" s="23" t="s">
        <v>171</v>
      </c>
      <c r="D20" s="23" t="s">
        <v>172</v>
      </c>
      <c r="E20" s="23" t="s">
        <v>111</v>
      </c>
      <c r="F20" s="26">
        <v>6</v>
      </c>
      <c r="G20" s="26"/>
      <c r="H20" s="42" t="s">
        <v>173</v>
      </c>
      <c r="I20" s="26">
        <v>5000</v>
      </c>
      <c r="J20" s="26">
        <v>5000</v>
      </c>
      <c r="K20" s="23" t="s">
        <v>174</v>
      </c>
      <c r="L20" s="28" t="s">
        <v>175</v>
      </c>
      <c r="M20" s="28" t="s">
        <v>176</v>
      </c>
      <c r="N20" s="28"/>
      <c r="O20" s="23" t="s">
        <v>177</v>
      </c>
      <c r="P20" s="23"/>
      <c r="Q20" s="29"/>
      <c r="R20" s="29"/>
      <c r="S20" s="29"/>
      <c r="T20" s="54" t="s">
        <v>462</v>
      </c>
    </row>
    <row r="21" spans="1:20" ht="63.75">
      <c r="A21" s="23">
        <v>16</v>
      </c>
      <c r="B21" s="23" t="s">
        <v>89</v>
      </c>
      <c r="C21" s="23" t="s">
        <v>171</v>
      </c>
      <c r="D21" s="23" t="s">
        <v>178</v>
      </c>
      <c r="E21" s="23" t="s">
        <v>111</v>
      </c>
      <c r="F21" s="26">
        <v>50</v>
      </c>
      <c r="G21" s="29"/>
      <c r="H21" s="75">
        <v>23</v>
      </c>
      <c r="I21" s="26">
        <v>7500</v>
      </c>
      <c r="J21" s="26"/>
      <c r="K21" s="23" t="s">
        <v>179</v>
      </c>
      <c r="L21" s="28" t="s">
        <v>180</v>
      </c>
      <c r="M21" s="28"/>
      <c r="N21" s="28"/>
      <c r="O21" s="23"/>
      <c r="P21" s="23"/>
      <c r="Q21" s="29"/>
      <c r="R21" s="29"/>
      <c r="S21" s="29"/>
      <c r="T21" s="54" t="s">
        <v>463</v>
      </c>
    </row>
    <row r="22" spans="1:20" ht="51">
      <c r="A22" s="23">
        <v>17</v>
      </c>
      <c r="B22" s="23" t="s">
        <v>89</v>
      </c>
      <c r="C22" s="23" t="s">
        <v>181</v>
      </c>
      <c r="D22" s="23" t="s">
        <v>182</v>
      </c>
      <c r="E22" s="23" t="s">
        <v>111</v>
      </c>
      <c r="F22" s="26">
        <v>15</v>
      </c>
      <c r="G22" s="26"/>
      <c r="H22" s="42">
        <v>5</v>
      </c>
      <c r="I22" s="26">
        <v>13000</v>
      </c>
      <c r="J22" s="26">
        <v>14047</v>
      </c>
      <c r="K22" s="23" t="s">
        <v>183</v>
      </c>
      <c r="L22" s="28" t="s">
        <v>184</v>
      </c>
      <c r="M22" s="30" t="s">
        <v>185</v>
      </c>
      <c r="N22" s="28" t="s">
        <v>186</v>
      </c>
      <c r="O22" s="23" t="s">
        <v>187</v>
      </c>
      <c r="P22" s="24" t="s">
        <v>188</v>
      </c>
      <c r="Q22" s="29"/>
      <c r="R22" s="29"/>
      <c r="S22" s="29"/>
      <c r="T22" s="54" t="s">
        <v>459</v>
      </c>
    </row>
    <row r="23" spans="1:20" ht="89.25">
      <c r="A23" s="23">
        <v>18</v>
      </c>
      <c r="B23" s="23" t="s">
        <v>89</v>
      </c>
      <c r="C23" s="23" t="s">
        <v>189</v>
      </c>
      <c r="D23" s="23" t="s">
        <v>190</v>
      </c>
      <c r="E23" s="23" t="s">
        <v>111</v>
      </c>
      <c r="F23" s="32">
        <v>78.95</v>
      </c>
      <c r="G23" s="29"/>
      <c r="H23" s="75" t="s">
        <v>191</v>
      </c>
      <c r="I23" s="26">
        <v>6946</v>
      </c>
      <c r="J23" s="26">
        <v>5795</v>
      </c>
      <c r="K23" s="23" t="s">
        <v>192</v>
      </c>
      <c r="L23" s="28" t="s">
        <v>193</v>
      </c>
      <c r="M23" s="30" t="s">
        <v>194</v>
      </c>
      <c r="N23" s="28"/>
      <c r="O23" s="23" t="s">
        <v>195</v>
      </c>
      <c r="P23" s="24" t="s">
        <v>196</v>
      </c>
      <c r="Q23" s="29"/>
      <c r="R23" s="29"/>
      <c r="S23" s="29"/>
      <c r="T23" s="54" t="s">
        <v>459</v>
      </c>
    </row>
    <row r="24" spans="1:20" s="35" customFormat="1" ht="51">
      <c r="A24" s="23">
        <v>19</v>
      </c>
      <c r="B24" s="23" t="s">
        <v>89</v>
      </c>
      <c r="C24" s="25" t="s">
        <v>197</v>
      </c>
      <c r="D24" s="25" t="s">
        <v>198</v>
      </c>
      <c r="E24" s="23" t="s">
        <v>111</v>
      </c>
      <c r="F24" s="27">
        <v>12</v>
      </c>
      <c r="G24" s="31"/>
      <c r="H24" s="75">
        <v>12</v>
      </c>
      <c r="I24" s="27">
        <v>2000</v>
      </c>
      <c r="J24" s="27">
        <v>2139</v>
      </c>
      <c r="K24" s="25" t="s">
        <v>199</v>
      </c>
      <c r="L24" s="33" t="s">
        <v>193</v>
      </c>
      <c r="M24" s="24" t="s">
        <v>200</v>
      </c>
      <c r="N24" s="24" t="s">
        <v>201</v>
      </c>
      <c r="O24" s="25" t="s">
        <v>202</v>
      </c>
      <c r="P24" s="34" t="s">
        <v>203</v>
      </c>
      <c r="Q24" s="29"/>
      <c r="R24" s="31"/>
      <c r="S24" s="31"/>
      <c r="T24" s="54" t="s">
        <v>459</v>
      </c>
    </row>
    <row r="25" spans="1:20" ht="76.5">
      <c r="A25" s="23">
        <v>20</v>
      </c>
      <c r="B25" s="23" t="s">
        <v>89</v>
      </c>
      <c r="C25" s="23" t="s">
        <v>204</v>
      </c>
      <c r="D25" s="23" t="s">
        <v>205</v>
      </c>
      <c r="E25" s="23" t="s">
        <v>111</v>
      </c>
      <c r="F25" s="36">
        <v>11.6</v>
      </c>
      <c r="G25" s="23"/>
      <c r="H25" s="76" t="s">
        <v>206</v>
      </c>
      <c r="I25" s="36">
        <v>15000</v>
      </c>
      <c r="J25" s="36"/>
      <c r="K25" s="23" t="s">
        <v>207</v>
      </c>
      <c r="L25" s="23" t="s">
        <v>208</v>
      </c>
      <c r="M25" s="23"/>
      <c r="N25" s="23"/>
      <c r="O25" s="23"/>
      <c r="P25" s="23"/>
      <c r="Q25" s="29"/>
      <c r="R25" s="29"/>
      <c r="S25" s="29"/>
      <c r="T25" s="54" t="s">
        <v>464</v>
      </c>
    </row>
    <row r="26" spans="1:20" ht="76.5">
      <c r="A26" s="23">
        <v>21</v>
      </c>
      <c r="B26" s="23" t="s">
        <v>89</v>
      </c>
      <c r="C26" s="23" t="s">
        <v>209</v>
      </c>
      <c r="D26" s="23" t="s">
        <v>210</v>
      </c>
      <c r="E26" s="23" t="s">
        <v>111</v>
      </c>
      <c r="F26" s="36">
        <v>1.5</v>
      </c>
      <c r="G26" s="23"/>
      <c r="H26" s="76">
        <v>15</v>
      </c>
      <c r="I26" s="36">
        <v>20000</v>
      </c>
      <c r="J26" s="36"/>
      <c r="K26" s="23" t="s">
        <v>211</v>
      </c>
      <c r="L26" s="33" t="s">
        <v>212</v>
      </c>
      <c r="M26" s="23"/>
      <c r="N26" s="23"/>
      <c r="O26" s="23"/>
      <c r="P26" s="23"/>
      <c r="Q26" s="29"/>
      <c r="R26" s="29"/>
      <c r="S26" s="29"/>
      <c r="T26" s="54" t="s">
        <v>465</v>
      </c>
    </row>
    <row r="27" spans="1:20" ht="102">
      <c r="A27" s="23">
        <v>22</v>
      </c>
      <c r="B27" s="23" t="s">
        <v>213</v>
      </c>
      <c r="C27" s="24" t="s">
        <v>214</v>
      </c>
      <c r="D27" s="23" t="s">
        <v>215</v>
      </c>
      <c r="E27" s="23" t="s">
        <v>111</v>
      </c>
      <c r="F27" s="26">
        <v>30</v>
      </c>
      <c r="G27" s="23"/>
      <c r="H27" s="76">
        <v>30</v>
      </c>
      <c r="I27" s="26">
        <v>12000</v>
      </c>
      <c r="J27" s="26">
        <v>12852</v>
      </c>
      <c r="K27" s="24" t="s">
        <v>216</v>
      </c>
      <c r="L27" s="23" t="s">
        <v>217</v>
      </c>
      <c r="M27" s="23" t="s">
        <v>218</v>
      </c>
      <c r="N27" s="23" t="s">
        <v>219</v>
      </c>
      <c r="O27" s="23" t="s">
        <v>220</v>
      </c>
      <c r="P27" s="24" t="s">
        <v>221</v>
      </c>
      <c r="Q27" s="29"/>
      <c r="R27" s="29"/>
      <c r="S27" s="29"/>
      <c r="T27" s="54" t="s">
        <v>459</v>
      </c>
    </row>
    <row r="28" spans="1:20" ht="63.75">
      <c r="A28" s="23">
        <v>23</v>
      </c>
      <c r="B28" s="23" t="s">
        <v>213</v>
      </c>
      <c r="C28" s="23" t="s">
        <v>222</v>
      </c>
      <c r="D28" s="23" t="s">
        <v>223</v>
      </c>
      <c r="E28" s="23" t="s">
        <v>111</v>
      </c>
      <c r="F28" s="26">
        <v>58</v>
      </c>
      <c r="G28" s="26"/>
      <c r="H28" s="42">
        <v>22</v>
      </c>
      <c r="I28" s="26">
        <v>26000</v>
      </c>
      <c r="J28" s="26">
        <v>17127</v>
      </c>
      <c r="K28" s="24" t="s">
        <v>224</v>
      </c>
      <c r="L28" s="23" t="s">
        <v>225</v>
      </c>
      <c r="M28" s="24" t="s">
        <v>226</v>
      </c>
      <c r="N28" s="23"/>
      <c r="O28" s="23" t="s">
        <v>227</v>
      </c>
      <c r="P28" s="23" t="s">
        <v>228</v>
      </c>
      <c r="Q28" s="29"/>
      <c r="R28" s="29"/>
      <c r="S28" s="29"/>
      <c r="T28" s="54" t="s">
        <v>459</v>
      </c>
    </row>
    <row r="29" spans="1:20" ht="63.75">
      <c r="A29" s="23">
        <v>24</v>
      </c>
      <c r="B29" s="23" t="s">
        <v>213</v>
      </c>
      <c r="C29" s="23" t="s">
        <v>222</v>
      </c>
      <c r="D29" s="23" t="s">
        <v>229</v>
      </c>
      <c r="E29" s="23" t="s">
        <v>111</v>
      </c>
      <c r="F29" s="32">
        <v>11.919</v>
      </c>
      <c r="G29" s="26"/>
      <c r="H29" s="42" t="s">
        <v>230</v>
      </c>
      <c r="I29" s="26">
        <v>18432</v>
      </c>
      <c r="J29" s="26"/>
      <c r="K29" s="23" t="s">
        <v>231</v>
      </c>
      <c r="L29" s="23" t="s">
        <v>232</v>
      </c>
      <c r="M29" s="23" t="s">
        <v>233</v>
      </c>
      <c r="N29" s="23" t="s">
        <v>234</v>
      </c>
      <c r="O29" s="23" t="s">
        <v>235</v>
      </c>
      <c r="P29" s="23" t="s">
        <v>236</v>
      </c>
      <c r="Q29" s="29"/>
      <c r="R29" s="29"/>
      <c r="S29" s="29"/>
      <c r="T29" s="54" t="s">
        <v>459</v>
      </c>
    </row>
    <row r="30" spans="1:20" ht="102">
      <c r="A30" s="23">
        <v>25</v>
      </c>
      <c r="B30" s="23" t="s">
        <v>213</v>
      </c>
      <c r="C30" s="23" t="s">
        <v>237</v>
      </c>
      <c r="D30" s="23" t="s">
        <v>238</v>
      </c>
      <c r="E30" s="23" t="s">
        <v>111</v>
      </c>
      <c r="F30" s="26">
        <v>12</v>
      </c>
      <c r="G30" s="26"/>
      <c r="H30" s="42">
        <v>7</v>
      </c>
      <c r="I30" s="26">
        <v>5250</v>
      </c>
      <c r="J30" s="26">
        <v>4373</v>
      </c>
      <c r="K30" s="24" t="s">
        <v>239</v>
      </c>
      <c r="L30" s="23" t="s">
        <v>225</v>
      </c>
      <c r="M30" s="23" t="s">
        <v>240</v>
      </c>
      <c r="N30" s="23" t="s">
        <v>241</v>
      </c>
      <c r="O30" s="23" t="s">
        <v>242</v>
      </c>
      <c r="P30" s="24" t="s">
        <v>243</v>
      </c>
      <c r="Q30" s="29"/>
      <c r="R30" s="29"/>
      <c r="S30" s="29"/>
      <c r="T30" s="54" t="s">
        <v>459</v>
      </c>
    </row>
    <row r="31" spans="1:20" ht="140.25">
      <c r="A31" s="23">
        <v>26</v>
      </c>
      <c r="B31" s="23" t="s">
        <v>213</v>
      </c>
      <c r="C31" s="23" t="s">
        <v>244</v>
      </c>
      <c r="D31" s="23" t="s">
        <v>245</v>
      </c>
      <c r="E31" s="23" t="s">
        <v>111</v>
      </c>
      <c r="F31" s="26">
        <v>90</v>
      </c>
      <c r="G31" s="26"/>
      <c r="H31" s="42">
        <v>80</v>
      </c>
      <c r="I31" s="26">
        <v>49000</v>
      </c>
      <c r="J31" s="26">
        <v>22993</v>
      </c>
      <c r="K31" s="23" t="s">
        <v>246</v>
      </c>
      <c r="L31" s="23" t="s">
        <v>247</v>
      </c>
      <c r="M31" s="23"/>
      <c r="N31" s="23"/>
      <c r="O31" s="23" t="s">
        <v>248</v>
      </c>
      <c r="P31" s="23"/>
      <c r="Q31" s="29"/>
      <c r="R31" s="29"/>
      <c r="S31" s="29"/>
      <c r="T31" s="54" t="s">
        <v>459</v>
      </c>
    </row>
    <row r="32" spans="1:20" ht="89.25">
      <c r="A32" s="23">
        <v>27</v>
      </c>
      <c r="B32" s="23" t="s">
        <v>213</v>
      </c>
      <c r="C32" s="24" t="s">
        <v>249</v>
      </c>
      <c r="D32" s="23" t="s">
        <v>250</v>
      </c>
      <c r="E32" s="23" t="s">
        <v>111</v>
      </c>
      <c r="F32" s="26">
        <v>32</v>
      </c>
      <c r="G32" s="26"/>
      <c r="H32" s="42">
        <v>30</v>
      </c>
      <c r="I32" s="26">
        <v>14000</v>
      </c>
      <c r="J32" s="26"/>
      <c r="K32" s="23" t="s">
        <v>251</v>
      </c>
      <c r="L32" s="23" t="s">
        <v>225</v>
      </c>
      <c r="M32" s="24" t="s">
        <v>252</v>
      </c>
      <c r="N32" s="23"/>
      <c r="O32" s="23" t="s">
        <v>253</v>
      </c>
      <c r="P32" s="23" t="s">
        <v>254</v>
      </c>
      <c r="Q32" s="29"/>
      <c r="R32" s="29"/>
      <c r="S32" s="29"/>
      <c r="T32" s="54" t="s">
        <v>459</v>
      </c>
    </row>
    <row r="33" spans="1:20" ht="51">
      <c r="A33" s="23">
        <v>28</v>
      </c>
      <c r="B33" s="23" t="s">
        <v>255</v>
      </c>
      <c r="C33" s="24" t="s">
        <v>256</v>
      </c>
      <c r="D33" s="23" t="s">
        <v>257</v>
      </c>
      <c r="E33" s="23" t="s">
        <v>111</v>
      </c>
      <c r="F33" s="26">
        <v>31</v>
      </c>
      <c r="G33" s="26"/>
      <c r="H33" s="42">
        <v>22</v>
      </c>
      <c r="I33" s="26">
        <v>20000</v>
      </c>
      <c r="J33" s="26"/>
      <c r="K33" s="23" t="s">
        <v>258</v>
      </c>
      <c r="L33" s="23" t="s">
        <v>259</v>
      </c>
      <c r="M33" s="23"/>
      <c r="N33" s="23"/>
      <c r="O33" s="23"/>
      <c r="P33" s="23"/>
      <c r="Q33" s="29"/>
      <c r="R33" s="29"/>
      <c r="S33" s="29"/>
      <c r="T33" s="54" t="s">
        <v>465</v>
      </c>
    </row>
    <row r="34" spans="1:20" ht="63.75">
      <c r="A34" s="23">
        <v>29</v>
      </c>
      <c r="B34" s="23" t="s">
        <v>255</v>
      </c>
      <c r="C34" s="24" t="s">
        <v>260</v>
      </c>
      <c r="D34" s="23" t="s">
        <v>261</v>
      </c>
      <c r="E34" s="23" t="s">
        <v>111</v>
      </c>
      <c r="F34" s="26">
        <v>17</v>
      </c>
      <c r="G34" s="29"/>
      <c r="H34" s="42" t="s">
        <v>262</v>
      </c>
      <c r="I34" s="23" t="s">
        <v>263</v>
      </c>
      <c r="J34" s="23"/>
      <c r="K34" s="23" t="s">
        <v>264</v>
      </c>
      <c r="L34" s="23" t="s">
        <v>265</v>
      </c>
      <c r="M34" s="23"/>
      <c r="N34" s="23"/>
      <c r="O34" s="23"/>
      <c r="P34" s="23"/>
      <c r="Q34" s="29"/>
      <c r="R34" s="29"/>
      <c r="S34" s="29"/>
      <c r="T34" s="54" t="s">
        <v>465</v>
      </c>
    </row>
    <row r="35" spans="1:20" ht="140.25">
      <c r="A35" s="23">
        <v>30</v>
      </c>
      <c r="B35" s="23" t="s">
        <v>266</v>
      </c>
      <c r="C35" s="24" t="s">
        <v>267</v>
      </c>
      <c r="D35" s="23" t="s">
        <v>268</v>
      </c>
      <c r="E35" s="23" t="s">
        <v>111</v>
      </c>
      <c r="F35" s="37">
        <v>19.7</v>
      </c>
      <c r="G35" s="26"/>
      <c r="H35" s="42" t="s">
        <v>535</v>
      </c>
      <c r="I35" s="26">
        <v>12915</v>
      </c>
      <c r="J35" s="26"/>
      <c r="K35" s="23" t="s">
        <v>269</v>
      </c>
      <c r="L35" s="23" t="s">
        <v>270</v>
      </c>
      <c r="M35" s="23"/>
      <c r="N35" s="23" t="s">
        <v>271</v>
      </c>
      <c r="O35" s="23"/>
      <c r="P35" s="23"/>
      <c r="Q35" s="29"/>
      <c r="R35" s="29"/>
      <c r="S35" s="29"/>
      <c r="T35" s="54" t="s">
        <v>466</v>
      </c>
    </row>
    <row r="36" spans="1:20" ht="76.5">
      <c r="A36" s="23">
        <v>31</v>
      </c>
      <c r="B36" s="23" t="s">
        <v>272</v>
      </c>
      <c r="C36" s="24" t="s">
        <v>273</v>
      </c>
      <c r="D36" s="23" t="s">
        <v>274</v>
      </c>
      <c r="E36" s="23" t="s">
        <v>111</v>
      </c>
      <c r="F36" s="38">
        <v>8.8000000000000007</v>
      </c>
      <c r="G36" s="39"/>
      <c r="H36" s="77" t="s">
        <v>275</v>
      </c>
      <c r="I36" s="40">
        <v>10000</v>
      </c>
      <c r="J36" s="40">
        <v>11129</v>
      </c>
      <c r="K36" s="24" t="s">
        <v>276</v>
      </c>
      <c r="L36" s="24" t="s">
        <v>277</v>
      </c>
      <c r="M36" s="23" t="s">
        <v>278</v>
      </c>
      <c r="N36" s="23" t="s">
        <v>279</v>
      </c>
      <c r="O36" s="23" t="s">
        <v>280</v>
      </c>
      <c r="P36" s="24" t="s">
        <v>281</v>
      </c>
      <c r="Q36" s="29"/>
      <c r="R36" s="29"/>
      <c r="S36" s="29"/>
      <c r="T36" s="54" t="s">
        <v>455</v>
      </c>
    </row>
    <row r="37" spans="1:20" ht="76.5">
      <c r="A37" s="23">
        <v>32</v>
      </c>
      <c r="B37" s="23" t="s">
        <v>272</v>
      </c>
      <c r="C37" s="23" t="s">
        <v>282</v>
      </c>
      <c r="D37" s="23" t="s">
        <v>283</v>
      </c>
      <c r="E37" s="23" t="s">
        <v>111</v>
      </c>
      <c r="F37" s="36">
        <v>10</v>
      </c>
      <c r="G37" s="39"/>
      <c r="H37" s="77">
        <v>10</v>
      </c>
      <c r="I37" s="40">
        <v>40000</v>
      </c>
      <c r="J37" s="40">
        <v>40018</v>
      </c>
      <c r="K37" s="23" t="s">
        <v>284</v>
      </c>
      <c r="L37" s="23" t="s">
        <v>285</v>
      </c>
      <c r="M37" s="24" t="s">
        <v>286</v>
      </c>
      <c r="N37" s="23"/>
      <c r="O37" s="23"/>
      <c r="P37" s="23"/>
      <c r="Q37" s="29"/>
      <c r="R37" s="29"/>
      <c r="S37" s="29"/>
      <c r="T37" s="54" t="s">
        <v>455</v>
      </c>
    </row>
    <row r="38" spans="1:20" ht="76.5">
      <c r="A38" s="23">
        <v>33</v>
      </c>
      <c r="B38" s="23" t="s">
        <v>272</v>
      </c>
      <c r="C38" s="24" t="s">
        <v>287</v>
      </c>
      <c r="D38" s="23" t="s">
        <v>288</v>
      </c>
      <c r="E38" s="23" t="s">
        <v>111</v>
      </c>
      <c r="F38" s="38">
        <v>18.3</v>
      </c>
      <c r="G38" s="39"/>
      <c r="H38" s="77">
        <v>14</v>
      </c>
      <c r="I38" s="40">
        <v>20000</v>
      </c>
      <c r="J38" s="40">
        <v>20195</v>
      </c>
      <c r="K38" s="24" t="s">
        <v>289</v>
      </c>
      <c r="L38" s="24" t="s">
        <v>290</v>
      </c>
      <c r="M38" s="23" t="s">
        <v>291</v>
      </c>
      <c r="N38" s="23" t="s">
        <v>292</v>
      </c>
      <c r="O38" s="23" t="s">
        <v>293</v>
      </c>
      <c r="P38" s="24" t="s">
        <v>294</v>
      </c>
      <c r="Q38" s="29"/>
      <c r="R38" s="29"/>
      <c r="S38" s="29"/>
      <c r="T38" s="54" t="s">
        <v>455</v>
      </c>
    </row>
    <row r="39" spans="1:20" s="47" customFormat="1">
      <c r="A39" s="48" t="s">
        <v>15</v>
      </c>
      <c r="B39" s="111" t="s">
        <v>295</v>
      </c>
      <c r="C39" s="111"/>
      <c r="D39" s="111"/>
      <c r="E39" s="111"/>
      <c r="F39" s="49">
        <f>SUM(F40:F71)</f>
        <v>8029.2639999999992</v>
      </c>
      <c r="G39" s="49">
        <f>SUM(G40:G71)</f>
        <v>10000</v>
      </c>
      <c r="H39" s="81">
        <f>SUM(H40:H71)</f>
        <v>163</v>
      </c>
      <c r="I39" s="49">
        <f>SUM(I40:I71)</f>
        <v>3819727</v>
      </c>
      <c r="J39" s="49">
        <f>SUM(J40:J71)</f>
        <v>49556</v>
      </c>
      <c r="K39" s="95"/>
      <c r="L39" s="48"/>
      <c r="M39" s="48"/>
      <c r="N39" s="48"/>
      <c r="O39" s="48"/>
      <c r="P39" s="48"/>
      <c r="Q39" s="48"/>
      <c r="R39" s="48"/>
      <c r="S39" s="48"/>
      <c r="T39" s="52"/>
    </row>
    <row r="40" spans="1:20" ht="191.25">
      <c r="A40" s="23">
        <v>1</v>
      </c>
      <c r="B40" s="23" t="s">
        <v>266</v>
      </c>
      <c r="C40" s="24" t="s">
        <v>296</v>
      </c>
      <c r="D40" s="23" t="s">
        <v>297</v>
      </c>
      <c r="E40" s="25" t="s">
        <v>92</v>
      </c>
      <c r="F40" s="26">
        <v>14</v>
      </c>
      <c r="G40" s="26"/>
      <c r="H40" s="42">
        <v>5</v>
      </c>
      <c r="I40" s="23" t="s">
        <v>263</v>
      </c>
      <c r="J40" s="23"/>
      <c r="K40" s="23" t="s">
        <v>298</v>
      </c>
      <c r="L40" s="28" t="s">
        <v>299</v>
      </c>
      <c r="M40" s="28"/>
      <c r="N40" s="28"/>
      <c r="O40" s="23"/>
      <c r="P40" s="23"/>
      <c r="Q40" s="29"/>
      <c r="R40" s="29" t="s">
        <v>461</v>
      </c>
      <c r="S40" s="29"/>
      <c r="T40" s="53"/>
    </row>
    <row r="41" spans="1:20" ht="102">
      <c r="A41" s="23">
        <v>2</v>
      </c>
      <c r="B41" s="23" t="s">
        <v>255</v>
      </c>
      <c r="C41" s="24" t="s">
        <v>300</v>
      </c>
      <c r="D41" s="23" t="s">
        <v>301</v>
      </c>
      <c r="E41" s="25" t="s">
        <v>92</v>
      </c>
      <c r="F41" s="26">
        <v>205</v>
      </c>
      <c r="G41" s="26"/>
      <c r="H41" s="78" t="s">
        <v>536</v>
      </c>
      <c r="I41" s="23" t="s">
        <v>263</v>
      </c>
      <c r="J41" s="23"/>
      <c r="K41" s="23" t="s">
        <v>302</v>
      </c>
      <c r="L41" s="23" t="s">
        <v>303</v>
      </c>
      <c r="M41" s="23"/>
      <c r="N41" s="23"/>
      <c r="O41" s="23"/>
      <c r="P41" s="23"/>
      <c r="Q41" s="29"/>
      <c r="R41" s="29" t="s">
        <v>461</v>
      </c>
      <c r="S41" s="29"/>
      <c r="T41" s="53"/>
    </row>
    <row r="42" spans="1:20" ht="38.25">
      <c r="A42" s="23">
        <v>3</v>
      </c>
      <c r="B42" s="23" t="s">
        <v>89</v>
      </c>
      <c r="C42" s="24" t="s">
        <v>296</v>
      </c>
      <c r="D42" s="23" t="s">
        <v>304</v>
      </c>
      <c r="E42" s="25" t="s">
        <v>92</v>
      </c>
      <c r="F42" s="26"/>
      <c r="G42" s="26">
        <v>10000</v>
      </c>
      <c r="H42" s="42">
        <v>8</v>
      </c>
      <c r="I42" s="41">
        <v>10000</v>
      </c>
      <c r="J42" s="41"/>
      <c r="K42" s="23" t="s">
        <v>305</v>
      </c>
      <c r="L42" s="23" t="s">
        <v>306</v>
      </c>
      <c r="M42" s="23"/>
      <c r="N42" s="23"/>
      <c r="O42" s="23"/>
      <c r="P42" s="23"/>
      <c r="Q42" s="29"/>
      <c r="R42" s="29"/>
      <c r="S42" s="29"/>
      <c r="T42" s="55" t="s">
        <v>14</v>
      </c>
    </row>
    <row r="43" spans="1:20" ht="51">
      <c r="A43" s="23">
        <v>4</v>
      </c>
      <c r="B43" s="23" t="s">
        <v>89</v>
      </c>
      <c r="C43" s="23" t="s">
        <v>307</v>
      </c>
      <c r="D43" s="23" t="s">
        <v>308</v>
      </c>
      <c r="E43" s="25" t="s">
        <v>92</v>
      </c>
      <c r="F43" s="26">
        <v>100</v>
      </c>
      <c r="G43" s="26"/>
      <c r="H43" s="42">
        <v>48</v>
      </c>
      <c r="I43" s="26">
        <v>12000</v>
      </c>
      <c r="J43" s="26">
        <v>11990</v>
      </c>
      <c r="K43" s="23" t="s">
        <v>309</v>
      </c>
      <c r="L43" s="28" t="s">
        <v>310</v>
      </c>
      <c r="M43" s="28" t="s">
        <v>311</v>
      </c>
      <c r="N43" s="28" t="s">
        <v>312</v>
      </c>
      <c r="O43" s="23" t="s">
        <v>313</v>
      </c>
      <c r="P43" s="23" t="s">
        <v>314</v>
      </c>
      <c r="Q43" s="29"/>
      <c r="R43" s="29"/>
      <c r="S43" s="29"/>
      <c r="T43" s="55" t="s">
        <v>459</v>
      </c>
    </row>
    <row r="44" spans="1:20" ht="51">
      <c r="A44" s="23">
        <v>5</v>
      </c>
      <c r="B44" s="23" t="s">
        <v>89</v>
      </c>
      <c r="C44" s="23" t="s">
        <v>109</v>
      </c>
      <c r="D44" s="23" t="s">
        <v>315</v>
      </c>
      <c r="E44" s="23" t="s">
        <v>111</v>
      </c>
      <c r="F44" s="36">
        <v>18</v>
      </c>
      <c r="G44" s="23"/>
      <c r="H44" s="76">
        <v>7</v>
      </c>
      <c r="I44" s="36">
        <v>17000</v>
      </c>
      <c r="J44" s="36"/>
      <c r="K44" s="23" t="s">
        <v>316</v>
      </c>
      <c r="L44" s="33" t="s">
        <v>317</v>
      </c>
      <c r="M44" s="23"/>
      <c r="N44" s="23"/>
      <c r="O44" s="23"/>
      <c r="P44" s="23"/>
      <c r="Q44" s="29"/>
      <c r="R44" s="29"/>
      <c r="S44" s="29"/>
      <c r="T44" s="54" t="s">
        <v>465</v>
      </c>
    </row>
    <row r="45" spans="1:20" ht="63.75">
      <c r="A45" s="23">
        <v>6</v>
      </c>
      <c r="B45" s="23" t="s">
        <v>89</v>
      </c>
      <c r="C45" s="24" t="s">
        <v>318</v>
      </c>
      <c r="D45" s="23" t="s">
        <v>319</v>
      </c>
      <c r="E45" s="23" t="s">
        <v>111</v>
      </c>
      <c r="F45" s="26">
        <v>20</v>
      </c>
      <c r="G45" s="26"/>
      <c r="H45" s="42">
        <v>5</v>
      </c>
      <c r="I45" s="26">
        <v>50000</v>
      </c>
      <c r="J45" s="26">
        <v>31878</v>
      </c>
      <c r="K45" s="24" t="s">
        <v>320</v>
      </c>
      <c r="L45" s="28" t="s">
        <v>321</v>
      </c>
      <c r="M45" s="28"/>
      <c r="N45" s="28"/>
      <c r="O45" s="23" t="s">
        <v>322</v>
      </c>
      <c r="P45" s="23"/>
      <c r="Q45" s="29"/>
      <c r="R45" s="29"/>
      <c r="S45" s="29"/>
      <c r="T45" s="55" t="s">
        <v>459</v>
      </c>
    </row>
    <row r="46" spans="1:20" ht="51">
      <c r="A46" s="23">
        <v>7</v>
      </c>
      <c r="B46" s="23" t="s">
        <v>89</v>
      </c>
      <c r="C46" s="23" t="s">
        <v>145</v>
      </c>
      <c r="D46" s="23" t="s">
        <v>323</v>
      </c>
      <c r="E46" s="23" t="s">
        <v>111</v>
      </c>
      <c r="F46" s="26">
        <v>20</v>
      </c>
      <c r="G46" s="26"/>
      <c r="H46" s="42">
        <v>4</v>
      </c>
      <c r="I46" s="26">
        <v>5000</v>
      </c>
      <c r="J46" s="26">
        <v>5688</v>
      </c>
      <c r="K46" s="23" t="s">
        <v>324</v>
      </c>
      <c r="L46" s="28" t="s">
        <v>325</v>
      </c>
      <c r="M46" s="28"/>
      <c r="N46" s="28"/>
      <c r="O46" s="23" t="s">
        <v>326</v>
      </c>
      <c r="P46" s="23"/>
      <c r="Q46" s="29"/>
      <c r="R46" s="29"/>
      <c r="S46" s="29"/>
      <c r="T46" s="55" t="s">
        <v>14</v>
      </c>
    </row>
    <row r="47" spans="1:20" ht="63.75">
      <c r="A47" s="23">
        <v>8</v>
      </c>
      <c r="B47" s="23" t="s">
        <v>89</v>
      </c>
      <c r="C47" s="23" t="s">
        <v>145</v>
      </c>
      <c r="D47" s="23" t="s">
        <v>327</v>
      </c>
      <c r="E47" s="23" t="s">
        <v>111</v>
      </c>
      <c r="F47" s="26">
        <v>6</v>
      </c>
      <c r="G47" s="26"/>
      <c r="H47" s="42">
        <v>4</v>
      </c>
      <c r="I47" s="26">
        <v>11063</v>
      </c>
      <c r="J47" s="26"/>
      <c r="K47" s="23" t="s">
        <v>328</v>
      </c>
      <c r="L47" s="28" t="s">
        <v>329</v>
      </c>
      <c r="M47" s="28"/>
      <c r="N47" s="28"/>
      <c r="O47" s="23"/>
      <c r="P47" s="23"/>
      <c r="Q47" s="29"/>
      <c r="R47" s="29"/>
      <c r="S47" s="29"/>
      <c r="T47" s="55" t="s">
        <v>14</v>
      </c>
    </row>
    <row r="48" spans="1:20" ht="38.25">
      <c r="A48" s="23">
        <v>9</v>
      </c>
      <c r="B48" s="23" t="s">
        <v>89</v>
      </c>
      <c r="C48" s="23" t="s">
        <v>189</v>
      </c>
      <c r="D48" s="23" t="s">
        <v>330</v>
      </c>
      <c r="E48" s="23" t="s">
        <v>111</v>
      </c>
      <c r="F48" s="32">
        <v>146</v>
      </c>
      <c r="G48" s="29"/>
      <c r="H48" s="75">
        <v>1</v>
      </c>
      <c r="I48" s="26"/>
      <c r="J48" s="26"/>
      <c r="K48" s="23" t="s">
        <v>331</v>
      </c>
      <c r="L48" s="28" t="s">
        <v>193</v>
      </c>
      <c r="M48" s="30"/>
      <c r="N48" s="28"/>
      <c r="O48" s="23"/>
      <c r="P48" s="24"/>
      <c r="Q48" s="29"/>
      <c r="R48" s="29"/>
      <c r="S48" s="29"/>
      <c r="T48" s="55" t="s">
        <v>467</v>
      </c>
    </row>
    <row r="49" spans="1:20" ht="51">
      <c r="A49" s="23">
        <v>10</v>
      </c>
      <c r="B49" s="23" t="s">
        <v>89</v>
      </c>
      <c r="C49" s="24" t="s">
        <v>332</v>
      </c>
      <c r="D49" s="23" t="s">
        <v>333</v>
      </c>
      <c r="E49" s="23" t="s">
        <v>111</v>
      </c>
      <c r="F49" s="40">
        <v>20</v>
      </c>
      <c r="G49" s="39"/>
      <c r="H49" s="77" t="s">
        <v>537</v>
      </c>
      <c r="I49" s="40">
        <v>25000</v>
      </c>
      <c r="J49" s="40"/>
      <c r="K49" s="24" t="s">
        <v>334</v>
      </c>
      <c r="L49" s="33" t="s">
        <v>193</v>
      </c>
      <c r="M49" s="33"/>
      <c r="N49" s="33"/>
      <c r="O49" s="23"/>
      <c r="P49" s="23"/>
      <c r="Q49" s="29"/>
      <c r="R49" s="29"/>
      <c r="S49" s="29"/>
      <c r="T49" s="55" t="s">
        <v>473</v>
      </c>
    </row>
    <row r="50" spans="1:20" ht="38.25">
      <c r="A50" s="23">
        <v>11</v>
      </c>
      <c r="B50" s="23" t="s">
        <v>89</v>
      </c>
      <c r="C50" s="24" t="s">
        <v>335</v>
      </c>
      <c r="D50" s="23" t="s">
        <v>336</v>
      </c>
      <c r="E50" s="23" t="s">
        <v>111</v>
      </c>
      <c r="F50" s="40">
        <v>7</v>
      </c>
      <c r="G50" s="39"/>
      <c r="H50" s="79">
        <v>2</v>
      </c>
      <c r="I50" s="40">
        <v>8000</v>
      </c>
      <c r="J50" s="40"/>
      <c r="K50" s="24" t="s">
        <v>337</v>
      </c>
      <c r="L50" s="33" t="s">
        <v>193</v>
      </c>
      <c r="M50" s="33"/>
      <c r="N50" s="33"/>
      <c r="O50" s="23"/>
      <c r="P50" s="23"/>
      <c r="Q50" s="29"/>
      <c r="R50" s="29" t="s">
        <v>461</v>
      </c>
      <c r="S50" s="29"/>
      <c r="T50" s="55"/>
    </row>
    <row r="51" spans="1:20" ht="51">
      <c r="A51" s="23">
        <v>12</v>
      </c>
      <c r="B51" s="23" t="s">
        <v>89</v>
      </c>
      <c r="C51" s="23" t="s">
        <v>338</v>
      </c>
      <c r="D51" s="23" t="s">
        <v>339</v>
      </c>
      <c r="E51" s="23" t="s">
        <v>111</v>
      </c>
      <c r="F51" s="36">
        <v>20</v>
      </c>
      <c r="G51" s="23"/>
      <c r="H51" s="80" t="s">
        <v>536</v>
      </c>
      <c r="I51" s="36">
        <v>8000</v>
      </c>
      <c r="J51" s="36"/>
      <c r="K51" s="23" t="s">
        <v>340</v>
      </c>
      <c r="L51" s="33" t="s">
        <v>193</v>
      </c>
      <c r="M51" s="23"/>
      <c r="N51" s="23"/>
      <c r="O51" s="23"/>
      <c r="P51" s="23"/>
      <c r="Q51" s="29"/>
      <c r="R51" s="29"/>
      <c r="S51" s="29"/>
      <c r="T51" s="55" t="s">
        <v>468</v>
      </c>
    </row>
    <row r="52" spans="1:20" ht="38.25">
      <c r="A52" s="23">
        <v>13</v>
      </c>
      <c r="B52" s="23" t="s">
        <v>89</v>
      </c>
      <c r="C52" s="23" t="s">
        <v>338</v>
      </c>
      <c r="D52" s="23" t="s">
        <v>341</v>
      </c>
      <c r="E52" s="23" t="s">
        <v>111</v>
      </c>
      <c r="F52" s="36">
        <v>12</v>
      </c>
      <c r="G52" s="23"/>
      <c r="H52" s="76">
        <v>1</v>
      </c>
      <c r="I52" s="36">
        <v>16000</v>
      </c>
      <c r="J52" s="36"/>
      <c r="K52" s="23" t="s">
        <v>342</v>
      </c>
      <c r="L52" s="33" t="s">
        <v>343</v>
      </c>
      <c r="M52" s="23"/>
      <c r="N52" s="23"/>
      <c r="O52" s="23"/>
      <c r="P52" s="23"/>
      <c r="Q52" s="29"/>
      <c r="R52" s="29"/>
      <c r="S52" s="29"/>
      <c r="T52" s="55" t="s">
        <v>468</v>
      </c>
    </row>
    <row r="53" spans="1:20" ht="76.5">
      <c r="A53" s="23">
        <v>14</v>
      </c>
      <c r="B53" s="23" t="s">
        <v>89</v>
      </c>
      <c r="C53" s="23" t="s">
        <v>344</v>
      </c>
      <c r="D53" s="23" t="s">
        <v>345</v>
      </c>
      <c r="E53" s="23" t="s">
        <v>111</v>
      </c>
      <c r="F53" s="36">
        <v>2.7</v>
      </c>
      <c r="G53" s="23"/>
      <c r="H53" s="76" t="s">
        <v>538</v>
      </c>
      <c r="I53" s="36">
        <v>1200</v>
      </c>
      <c r="J53" s="36"/>
      <c r="K53" s="23" t="s">
        <v>346</v>
      </c>
      <c r="L53" s="33" t="s">
        <v>347</v>
      </c>
      <c r="M53" s="23"/>
      <c r="N53" s="23"/>
      <c r="O53" s="23"/>
      <c r="P53" s="23"/>
      <c r="Q53" s="29"/>
      <c r="R53" s="29"/>
      <c r="S53" s="29"/>
      <c r="T53" s="55" t="s">
        <v>468</v>
      </c>
    </row>
    <row r="54" spans="1:20" ht="51">
      <c r="A54" s="23">
        <v>15</v>
      </c>
      <c r="B54" s="23" t="s">
        <v>89</v>
      </c>
      <c r="C54" s="23" t="s">
        <v>348</v>
      </c>
      <c r="D54" s="23" t="s">
        <v>349</v>
      </c>
      <c r="E54" s="23" t="s">
        <v>111</v>
      </c>
      <c r="F54" s="36">
        <v>36.25</v>
      </c>
      <c r="G54" s="23"/>
      <c r="H54" s="76" t="s">
        <v>539</v>
      </c>
      <c r="I54" s="36">
        <v>6000</v>
      </c>
      <c r="J54" s="36"/>
      <c r="K54" s="23" t="s">
        <v>350</v>
      </c>
      <c r="L54" s="33" t="s">
        <v>351</v>
      </c>
      <c r="M54" s="23"/>
      <c r="N54" s="23"/>
      <c r="O54" s="23"/>
      <c r="P54" s="23"/>
      <c r="Q54" s="29"/>
      <c r="R54" s="29"/>
      <c r="S54" s="29"/>
      <c r="T54" s="55" t="s">
        <v>468</v>
      </c>
    </row>
    <row r="55" spans="1:20" ht="51">
      <c r="A55" s="23">
        <v>16</v>
      </c>
      <c r="B55" s="23" t="s">
        <v>89</v>
      </c>
      <c r="C55" s="23" t="s">
        <v>352</v>
      </c>
      <c r="D55" s="23" t="s">
        <v>353</v>
      </c>
      <c r="E55" s="23" t="s">
        <v>111</v>
      </c>
      <c r="F55" s="36">
        <v>15</v>
      </c>
      <c r="G55" s="23"/>
      <c r="H55" s="80" t="s">
        <v>536</v>
      </c>
      <c r="I55" s="36">
        <v>533</v>
      </c>
      <c r="J55" s="36"/>
      <c r="K55" s="23" t="s">
        <v>354</v>
      </c>
      <c r="L55" s="33" t="s">
        <v>351</v>
      </c>
      <c r="M55" s="23"/>
      <c r="N55" s="23"/>
      <c r="O55" s="23"/>
      <c r="P55" s="23"/>
      <c r="Q55" s="29"/>
      <c r="R55" s="29"/>
      <c r="S55" s="29"/>
      <c r="T55" s="55" t="s">
        <v>14</v>
      </c>
    </row>
    <row r="56" spans="1:20" ht="229.5">
      <c r="A56" s="23">
        <v>17</v>
      </c>
      <c r="B56" s="23" t="s">
        <v>213</v>
      </c>
      <c r="C56" s="24" t="s">
        <v>355</v>
      </c>
      <c r="D56" s="23" t="s">
        <v>356</v>
      </c>
      <c r="E56" s="23" t="s">
        <v>111</v>
      </c>
      <c r="F56" s="42">
        <v>3277</v>
      </c>
      <c r="G56" s="42"/>
      <c r="H56" s="80" t="s">
        <v>536</v>
      </c>
      <c r="I56" s="42">
        <v>250000</v>
      </c>
      <c r="J56" s="43"/>
      <c r="K56" s="24" t="s">
        <v>357</v>
      </c>
      <c r="L56" s="23" t="s">
        <v>358</v>
      </c>
      <c r="M56" s="29"/>
      <c r="N56" s="29"/>
      <c r="O56" s="29"/>
      <c r="P56" s="29"/>
      <c r="Q56" s="29"/>
      <c r="R56" s="29" t="s">
        <v>461</v>
      </c>
      <c r="S56" s="29"/>
      <c r="T56" s="55"/>
    </row>
    <row r="57" spans="1:20" ht="204">
      <c r="A57" s="23">
        <v>18</v>
      </c>
      <c r="B57" s="23" t="s">
        <v>213</v>
      </c>
      <c r="C57" s="23" t="s">
        <v>359</v>
      </c>
      <c r="D57" s="23" t="s">
        <v>360</v>
      </c>
      <c r="E57" s="23" t="s">
        <v>111</v>
      </c>
      <c r="F57" s="44">
        <v>298.214</v>
      </c>
      <c r="G57" s="26"/>
      <c r="H57" s="42">
        <v>68</v>
      </c>
      <c r="I57" s="26">
        <v>660800</v>
      </c>
      <c r="J57" s="26"/>
      <c r="K57" s="25" t="s">
        <v>361</v>
      </c>
      <c r="L57" s="23" t="s">
        <v>225</v>
      </c>
      <c r="M57" s="23" t="s">
        <v>362</v>
      </c>
      <c r="N57" s="23" t="s">
        <v>363</v>
      </c>
      <c r="O57" s="23"/>
      <c r="P57" s="23"/>
      <c r="Q57" s="29"/>
      <c r="R57" s="29" t="s">
        <v>461</v>
      </c>
      <c r="S57" s="29" t="s">
        <v>461</v>
      </c>
      <c r="T57" s="55"/>
    </row>
    <row r="58" spans="1:20" ht="63.75">
      <c r="A58" s="23">
        <v>19</v>
      </c>
      <c r="B58" s="23" t="s">
        <v>213</v>
      </c>
      <c r="C58" s="23" t="s">
        <v>364</v>
      </c>
      <c r="D58" s="23" t="s">
        <v>365</v>
      </c>
      <c r="E58" s="23" t="s">
        <v>111</v>
      </c>
      <c r="F58" s="44">
        <v>3277</v>
      </c>
      <c r="G58" s="26"/>
      <c r="H58" s="78" t="s">
        <v>536</v>
      </c>
      <c r="I58" s="26">
        <v>300000</v>
      </c>
      <c r="J58" s="26"/>
      <c r="K58" s="25" t="s">
        <v>366</v>
      </c>
      <c r="L58" s="23" t="s">
        <v>225</v>
      </c>
      <c r="M58" s="23"/>
      <c r="N58" s="23"/>
      <c r="O58" s="23"/>
      <c r="P58" s="23"/>
      <c r="Q58" s="29"/>
      <c r="R58" s="29" t="s">
        <v>461</v>
      </c>
      <c r="S58" s="29"/>
      <c r="T58" s="55"/>
    </row>
    <row r="59" spans="1:20" ht="51">
      <c r="A59" s="23">
        <v>20</v>
      </c>
      <c r="B59" s="23" t="s">
        <v>213</v>
      </c>
      <c r="C59" s="23" t="s">
        <v>136</v>
      </c>
      <c r="D59" s="23" t="s">
        <v>367</v>
      </c>
      <c r="E59" s="23" t="s">
        <v>111</v>
      </c>
      <c r="F59" s="26">
        <v>15</v>
      </c>
      <c r="G59" s="26"/>
      <c r="H59" s="78" t="s">
        <v>536</v>
      </c>
      <c r="I59" s="26">
        <v>10000</v>
      </c>
      <c r="J59" s="26"/>
      <c r="K59" s="23" t="s">
        <v>350</v>
      </c>
      <c r="L59" s="28" t="s">
        <v>368</v>
      </c>
      <c r="M59" s="28"/>
      <c r="N59" s="28"/>
      <c r="O59" s="23"/>
      <c r="P59" s="23"/>
      <c r="Q59" s="29"/>
      <c r="R59" s="29"/>
      <c r="S59" s="29"/>
      <c r="T59" s="55" t="s">
        <v>468</v>
      </c>
    </row>
    <row r="60" spans="1:20" ht="51">
      <c r="A60" s="23">
        <v>21</v>
      </c>
      <c r="B60" s="23" t="s">
        <v>255</v>
      </c>
      <c r="C60" s="24" t="s">
        <v>369</v>
      </c>
      <c r="D60" s="23" t="s">
        <v>370</v>
      </c>
      <c r="E60" s="23" t="s">
        <v>111</v>
      </c>
      <c r="F60" s="26">
        <v>25</v>
      </c>
      <c r="G60" s="26"/>
      <c r="H60" s="78" t="s">
        <v>536</v>
      </c>
      <c r="I60" s="26">
        <v>50000</v>
      </c>
      <c r="J60" s="23"/>
      <c r="K60" s="23" t="s">
        <v>316</v>
      </c>
      <c r="L60" s="23" t="s">
        <v>371</v>
      </c>
      <c r="M60" s="23"/>
      <c r="N60" s="23"/>
      <c r="O60" s="23"/>
      <c r="P60" s="23"/>
      <c r="Q60" s="29"/>
      <c r="R60" s="29"/>
      <c r="S60" s="29"/>
      <c r="T60" s="55" t="s">
        <v>468</v>
      </c>
    </row>
    <row r="61" spans="1:20" ht="51">
      <c r="A61" s="23">
        <v>22</v>
      </c>
      <c r="B61" s="23" t="s">
        <v>255</v>
      </c>
      <c r="C61" s="23" t="s">
        <v>129</v>
      </c>
      <c r="D61" s="23" t="s">
        <v>372</v>
      </c>
      <c r="E61" s="23" t="s">
        <v>111</v>
      </c>
      <c r="F61" s="26">
        <v>10</v>
      </c>
      <c r="G61" s="26"/>
      <c r="H61" s="42" t="s">
        <v>540</v>
      </c>
      <c r="I61" s="26">
        <v>6000</v>
      </c>
      <c r="J61" s="26"/>
      <c r="K61" s="23" t="s">
        <v>373</v>
      </c>
      <c r="L61" s="28" t="s">
        <v>374</v>
      </c>
      <c r="M61" s="30"/>
      <c r="N61" s="28"/>
      <c r="O61" s="23"/>
      <c r="P61" s="23"/>
      <c r="Q61" s="29"/>
      <c r="R61" s="29"/>
      <c r="S61" s="29"/>
      <c r="T61" s="55" t="s">
        <v>468</v>
      </c>
    </row>
    <row r="62" spans="1:20" ht="76.5">
      <c r="A62" s="23">
        <v>23</v>
      </c>
      <c r="B62" s="23" t="s">
        <v>266</v>
      </c>
      <c r="C62" s="23" t="s">
        <v>375</v>
      </c>
      <c r="D62" s="23" t="s">
        <v>376</v>
      </c>
      <c r="E62" s="23" t="s">
        <v>111</v>
      </c>
      <c r="F62" s="26">
        <v>69</v>
      </c>
      <c r="G62" s="26"/>
      <c r="H62" s="42">
        <v>10</v>
      </c>
      <c r="I62" s="26">
        <v>1700000</v>
      </c>
      <c r="J62" s="26"/>
      <c r="K62" s="23" t="s">
        <v>377</v>
      </c>
      <c r="L62" s="23" t="s">
        <v>378</v>
      </c>
      <c r="M62" s="23"/>
      <c r="N62" s="23"/>
      <c r="O62" s="23"/>
      <c r="P62" s="23"/>
      <c r="Q62" s="29"/>
      <c r="R62" s="29"/>
      <c r="S62" s="29"/>
      <c r="T62" s="55" t="s">
        <v>14</v>
      </c>
    </row>
    <row r="63" spans="1:20" ht="204">
      <c r="A63" s="23">
        <v>24</v>
      </c>
      <c r="B63" s="23" t="s">
        <v>379</v>
      </c>
      <c r="C63" s="24" t="s">
        <v>380</v>
      </c>
      <c r="D63" s="23" t="s">
        <v>381</v>
      </c>
      <c r="E63" s="23" t="s">
        <v>111</v>
      </c>
      <c r="F63" s="40">
        <v>3</v>
      </c>
      <c r="G63" s="45"/>
      <c r="H63" s="77" t="s">
        <v>382</v>
      </c>
      <c r="I63" s="40">
        <v>2531</v>
      </c>
      <c r="J63" s="40"/>
      <c r="K63" s="23" t="s">
        <v>383</v>
      </c>
      <c r="L63" s="23" t="s">
        <v>384</v>
      </c>
      <c r="M63" s="24" t="s">
        <v>385</v>
      </c>
      <c r="N63" s="23"/>
      <c r="O63" s="23"/>
      <c r="P63" s="23"/>
      <c r="Q63" s="29"/>
      <c r="R63" s="29" t="s">
        <v>461</v>
      </c>
      <c r="S63" s="29"/>
      <c r="T63" s="55"/>
    </row>
    <row r="64" spans="1:20" ht="76.5">
      <c r="A64" s="23">
        <v>25</v>
      </c>
      <c r="B64" s="23" t="s">
        <v>379</v>
      </c>
      <c r="C64" s="24" t="s">
        <v>386</v>
      </c>
      <c r="D64" s="24" t="s">
        <v>387</v>
      </c>
      <c r="E64" s="23" t="s">
        <v>111</v>
      </c>
      <c r="F64" s="40">
        <v>79.900000000000006</v>
      </c>
      <c r="G64" s="39"/>
      <c r="H64" s="77" t="s">
        <v>536</v>
      </c>
      <c r="I64" s="40">
        <v>57000</v>
      </c>
      <c r="J64" s="40"/>
      <c r="K64" s="24" t="s">
        <v>388</v>
      </c>
      <c r="L64" s="24" t="s">
        <v>389</v>
      </c>
      <c r="M64" s="24"/>
      <c r="N64" s="24"/>
      <c r="O64" s="23"/>
      <c r="P64" s="23"/>
      <c r="Q64" s="29"/>
      <c r="R64" s="29"/>
      <c r="S64" s="29"/>
      <c r="T64" s="55" t="s">
        <v>468</v>
      </c>
    </row>
    <row r="65" spans="1:20" ht="76.5">
      <c r="A65" s="23">
        <v>26</v>
      </c>
      <c r="B65" s="23" t="s">
        <v>272</v>
      </c>
      <c r="C65" s="24" t="s">
        <v>390</v>
      </c>
      <c r="D65" s="23" t="s">
        <v>391</v>
      </c>
      <c r="E65" s="23" t="s">
        <v>111</v>
      </c>
      <c r="F65" s="40">
        <v>150</v>
      </c>
      <c r="G65" s="39"/>
      <c r="H65" s="77" t="s">
        <v>537</v>
      </c>
      <c r="I65" s="40">
        <v>90000</v>
      </c>
      <c r="J65" s="40"/>
      <c r="K65" s="24" t="s">
        <v>392</v>
      </c>
      <c r="L65" s="24" t="s">
        <v>393</v>
      </c>
      <c r="M65" s="24"/>
      <c r="N65" s="24"/>
      <c r="O65" s="23"/>
      <c r="P65" s="23"/>
      <c r="Q65" s="29"/>
      <c r="R65" s="29"/>
      <c r="S65" s="29"/>
      <c r="T65" s="55" t="s">
        <v>14</v>
      </c>
    </row>
    <row r="66" spans="1:20" ht="89.25">
      <c r="A66" s="23">
        <v>27</v>
      </c>
      <c r="B66" s="23" t="s">
        <v>272</v>
      </c>
      <c r="C66" s="24" t="s">
        <v>394</v>
      </c>
      <c r="D66" s="23" t="s">
        <v>395</v>
      </c>
      <c r="E66" s="23" t="s">
        <v>111</v>
      </c>
      <c r="F66" s="38">
        <v>87.5</v>
      </c>
      <c r="G66" s="39"/>
      <c r="H66" s="77" t="s">
        <v>538</v>
      </c>
      <c r="I66" s="40">
        <v>156000</v>
      </c>
      <c r="J66" s="40"/>
      <c r="K66" s="24" t="s">
        <v>396</v>
      </c>
      <c r="L66" s="24" t="s">
        <v>397</v>
      </c>
      <c r="M66" s="23"/>
      <c r="N66" s="23"/>
      <c r="O66" s="23"/>
      <c r="P66" s="24"/>
      <c r="Q66" s="29"/>
      <c r="R66" s="29" t="s">
        <v>461</v>
      </c>
      <c r="S66" s="29"/>
      <c r="T66" s="55" t="s">
        <v>469</v>
      </c>
    </row>
    <row r="67" spans="1:20" ht="89.25">
      <c r="A67" s="23">
        <v>28</v>
      </c>
      <c r="B67" s="23" t="s">
        <v>272</v>
      </c>
      <c r="C67" s="24" t="s">
        <v>398</v>
      </c>
      <c r="D67" s="23" t="s">
        <v>399</v>
      </c>
      <c r="E67" s="23" t="s">
        <v>111</v>
      </c>
      <c r="F67" s="38">
        <v>46</v>
      </c>
      <c r="G67" s="39"/>
      <c r="H67" s="77" t="s">
        <v>412</v>
      </c>
      <c r="I67" s="40">
        <v>200000</v>
      </c>
      <c r="J67" s="40"/>
      <c r="K67" s="24" t="s">
        <v>400</v>
      </c>
      <c r="L67" s="24" t="s">
        <v>397</v>
      </c>
      <c r="M67" s="23"/>
      <c r="N67" s="23"/>
      <c r="O67" s="23"/>
      <c r="P67" s="24"/>
      <c r="Q67" s="29"/>
      <c r="R67" s="29" t="s">
        <v>461</v>
      </c>
      <c r="S67" s="29"/>
      <c r="T67" s="55" t="s">
        <v>469</v>
      </c>
    </row>
    <row r="68" spans="1:20" ht="76.5">
      <c r="A68" s="23">
        <v>29</v>
      </c>
      <c r="B68" s="23" t="s">
        <v>272</v>
      </c>
      <c r="C68" s="24" t="s">
        <v>401</v>
      </c>
      <c r="D68" s="23" t="s">
        <v>402</v>
      </c>
      <c r="E68" s="23" t="s">
        <v>111</v>
      </c>
      <c r="F68" s="38">
        <v>8</v>
      </c>
      <c r="G68" s="39"/>
      <c r="H68" s="77" t="s">
        <v>541</v>
      </c>
      <c r="I68" s="40">
        <v>50000</v>
      </c>
      <c r="J68" s="40"/>
      <c r="K68" s="24" t="s">
        <v>403</v>
      </c>
      <c r="L68" s="24" t="s">
        <v>404</v>
      </c>
      <c r="M68" s="23"/>
      <c r="N68" s="23"/>
      <c r="O68" s="23"/>
      <c r="P68" s="24"/>
      <c r="Q68" s="29"/>
      <c r="R68" s="29" t="s">
        <v>461</v>
      </c>
      <c r="S68" s="29"/>
      <c r="T68" s="55" t="s">
        <v>469</v>
      </c>
    </row>
    <row r="69" spans="1:20" ht="63.75">
      <c r="A69" s="23">
        <v>30</v>
      </c>
      <c r="B69" s="50" t="s">
        <v>255</v>
      </c>
      <c r="C69" s="50" t="s">
        <v>441</v>
      </c>
      <c r="D69" s="50" t="s">
        <v>444</v>
      </c>
      <c r="E69" s="50" t="s">
        <v>111</v>
      </c>
      <c r="F69" s="26">
        <v>16</v>
      </c>
      <c r="G69" s="39"/>
      <c r="H69" s="77" t="s">
        <v>536</v>
      </c>
      <c r="I69" s="26">
        <v>35000</v>
      </c>
      <c r="J69" s="40"/>
      <c r="K69" s="50" t="s">
        <v>447</v>
      </c>
      <c r="L69" s="24"/>
      <c r="M69" s="23"/>
      <c r="N69" s="23"/>
      <c r="O69" s="23"/>
      <c r="P69" s="24"/>
      <c r="Q69" s="29"/>
      <c r="R69" s="29"/>
      <c r="S69" s="29"/>
      <c r="T69" s="55" t="s">
        <v>470</v>
      </c>
    </row>
    <row r="70" spans="1:20" ht="63.75">
      <c r="A70" s="23">
        <v>31</v>
      </c>
      <c r="B70" s="50" t="s">
        <v>255</v>
      </c>
      <c r="C70" s="50" t="s">
        <v>442</v>
      </c>
      <c r="D70" s="50" t="s">
        <v>445</v>
      </c>
      <c r="E70" s="50" t="s">
        <v>111</v>
      </c>
      <c r="F70" s="26">
        <v>11.7</v>
      </c>
      <c r="G70" s="39"/>
      <c r="H70" s="77" t="s">
        <v>536</v>
      </c>
      <c r="I70" s="26">
        <v>37000</v>
      </c>
      <c r="J70" s="40"/>
      <c r="K70" s="50" t="s">
        <v>448</v>
      </c>
      <c r="L70" s="24"/>
      <c r="M70" s="23"/>
      <c r="N70" s="23"/>
      <c r="O70" s="23"/>
      <c r="P70" s="24"/>
      <c r="Q70" s="29"/>
      <c r="R70" s="29"/>
      <c r="S70" s="29"/>
      <c r="T70" s="55" t="s">
        <v>470</v>
      </c>
    </row>
    <row r="71" spans="1:20" ht="51">
      <c r="A71" s="23">
        <v>32</v>
      </c>
      <c r="B71" s="50" t="s">
        <v>255</v>
      </c>
      <c r="C71" s="50" t="s">
        <v>443</v>
      </c>
      <c r="D71" s="50" t="s">
        <v>446</v>
      </c>
      <c r="E71" s="50" t="s">
        <v>111</v>
      </c>
      <c r="F71" s="26">
        <v>14</v>
      </c>
      <c r="G71" s="39"/>
      <c r="H71" s="77" t="s">
        <v>536</v>
      </c>
      <c r="I71" s="26">
        <v>45600</v>
      </c>
      <c r="J71" s="40"/>
      <c r="K71" s="50" t="s">
        <v>449</v>
      </c>
      <c r="L71" s="24"/>
      <c r="M71" s="23"/>
      <c r="N71" s="23"/>
      <c r="O71" s="23"/>
      <c r="P71" s="24"/>
      <c r="Q71" s="29"/>
      <c r="R71" s="29"/>
      <c r="S71" s="29"/>
      <c r="T71" s="55" t="s">
        <v>470</v>
      </c>
    </row>
    <row r="72" spans="1:20" s="47" customFormat="1">
      <c r="A72" s="48" t="s">
        <v>405</v>
      </c>
      <c r="B72" s="111" t="s">
        <v>406</v>
      </c>
      <c r="C72" s="111"/>
      <c r="D72" s="111"/>
      <c r="E72" s="111"/>
      <c r="F72" s="49">
        <f>SUM(F73:F78)</f>
        <v>195.8</v>
      </c>
      <c r="G72" s="49">
        <f t="shared" ref="G72:I72" si="0">SUM(G73:G78)</f>
        <v>0</v>
      </c>
      <c r="H72" s="81">
        <f>SUM(H73:H78)</f>
        <v>15</v>
      </c>
      <c r="I72" s="49">
        <f t="shared" si="0"/>
        <v>234000</v>
      </c>
      <c r="J72" s="48"/>
      <c r="K72" s="48"/>
      <c r="L72" s="48"/>
      <c r="M72" s="48"/>
      <c r="N72" s="48"/>
      <c r="O72" s="48"/>
      <c r="P72" s="48"/>
      <c r="Q72" s="48"/>
      <c r="R72" s="48"/>
      <c r="S72" s="48"/>
      <c r="T72" s="55"/>
    </row>
    <row r="73" spans="1:20" ht="114.75">
      <c r="A73" s="23">
        <v>1</v>
      </c>
      <c r="B73" s="23" t="s">
        <v>89</v>
      </c>
      <c r="C73" s="24" t="s">
        <v>296</v>
      </c>
      <c r="D73" s="23" t="s">
        <v>407</v>
      </c>
      <c r="E73" s="25" t="s">
        <v>92</v>
      </c>
      <c r="F73" s="26">
        <v>20</v>
      </c>
      <c r="G73" s="26"/>
      <c r="H73" s="42">
        <v>5</v>
      </c>
      <c r="I73" s="26">
        <v>20000</v>
      </c>
      <c r="J73" s="26"/>
      <c r="K73" s="24" t="s">
        <v>408</v>
      </c>
      <c r="L73" s="30" t="s">
        <v>409</v>
      </c>
      <c r="M73" s="30"/>
      <c r="N73" s="30"/>
      <c r="O73" s="23"/>
      <c r="P73" s="23"/>
      <c r="Q73" s="23"/>
      <c r="R73" s="29" t="s">
        <v>461</v>
      </c>
      <c r="S73" s="29"/>
      <c r="T73" s="55"/>
    </row>
    <row r="74" spans="1:20" ht="127.5">
      <c r="A74" s="23">
        <v>2</v>
      </c>
      <c r="B74" s="23" t="s">
        <v>89</v>
      </c>
      <c r="C74" s="23" t="s">
        <v>410</v>
      </c>
      <c r="D74" s="23" t="s">
        <v>411</v>
      </c>
      <c r="E74" s="23" t="s">
        <v>111</v>
      </c>
      <c r="F74" s="26">
        <v>20</v>
      </c>
      <c r="G74" s="26"/>
      <c r="H74" s="42">
        <v>5</v>
      </c>
      <c r="I74" s="26">
        <v>10000</v>
      </c>
      <c r="J74" s="26"/>
      <c r="K74" s="23" t="s">
        <v>413</v>
      </c>
      <c r="L74" s="23" t="s">
        <v>414</v>
      </c>
      <c r="M74" s="23"/>
      <c r="N74" s="23"/>
      <c r="O74" s="23"/>
      <c r="P74" s="23"/>
      <c r="Q74" s="23"/>
      <c r="R74" s="29" t="s">
        <v>461</v>
      </c>
      <c r="S74" s="29"/>
      <c r="T74" s="55" t="s">
        <v>549</v>
      </c>
    </row>
    <row r="75" spans="1:20" ht="72">
      <c r="A75" s="23">
        <v>3</v>
      </c>
      <c r="B75" s="23" t="s">
        <v>89</v>
      </c>
      <c r="C75" s="24" t="s">
        <v>140</v>
      </c>
      <c r="D75" s="23" t="s">
        <v>415</v>
      </c>
      <c r="E75" s="23" t="s">
        <v>111</v>
      </c>
      <c r="F75" s="26">
        <v>80</v>
      </c>
      <c r="G75" s="26"/>
      <c r="H75" s="78" t="s">
        <v>536</v>
      </c>
      <c r="I75" s="26">
        <v>25000</v>
      </c>
      <c r="J75" s="26"/>
      <c r="K75" s="29" t="s">
        <v>416</v>
      </c>
      <c r="L75" s="99" t="s">
        <v>417</v>
      </c>
      <c r="M75" s="100" t="s">
        <v>418</v>
      </c>
      <c r="N75" s="99"/>
      <c r="O75" s="101"/>
      <c r="P75" s="101"/>
      <c r="Q75" s="23"/>
      <c r="R75" s="29"/>
      <c r="S75" s="29" t="s">
        <v>461</v>
      </c>
      <c r="T75" s="55" t="s">
        <v>551</v>
      </c>
    </row>
    <row r="76" spans="1:20" ht="76.5">
      <c r="A76" s="23">
        <v>4</v>
      </c>
      <c r="B76" s="23" t="s">
        <v>89</v>
      </c>
      <c r="C76" s="24" t="s">
        <v>335</v>
      </c>
      <c r="D76" s="23" t="s">
        <v>419</v>
      </c>
      <c r="E76" s="23" t="s">
        <v>111</v>
      </c>
      <c r="F76" s="40">
        <v>14</v>
      </c>
      <c r="G76" s="39"/>
      <c r="H76" s="77" t="s">
        <v>536</v>
      </c>
      <c r="I76" s="40">
        <v>9000</v>
      </c>
      <c r="J76" s="40"/>
      <c r="K76" s="24" t="s">
        <v>420</v>
      </c>
      <c r="L76" s="33" t="s">
        <v>193</v>
      </c>
      <c r="M76" s="33"/>
      <c r="N76" s="33"/>
      <c r="O76" s="23"/>
      <c r="P76" s="23"/>
      <c r="Q76" s="23"/>
      <c r="R76" s="29"/>
      <c r="S76" s="29" t="s">
        <v>461</v>
      </c>
      <c r="T76" s="55" t="s">
        <v>548</v>
      </c>
    </row>
    <row r="77" spans="1:20" ht="89.25">
      <c r="A77" s="23">
        <v>5</v>
      </c>
      <c r="B77" s="23" t="s">
        <v>272</v>
      </c>
      <c r="C77" s="24" t="s">
        <v>421</v>
      </c>
      <c r="D77" s="23" t="s">
        <v>422</v>
      </c>
      <c r="E77" s="23" t="s">
        <v>111</v>
      </c>
      <c r="F77" s="38">
        <v>48.8</v>
      </c>
      <c r="G77" s="39"/>
      <c r="H77" s="77" t="s">
        <v>536</v>
      </c>
      <c r="I77" s="40">
        <v>150000</v>
      </c>
      <c r="J77" s="40"/>
      <c r="K77" s="24" t="s">
        <v>423</v>
      </c>
      <c r="L77" s="24" t="s">
        <v>424</v>
      </c>
      <c r="M77" s="24"/>
      <c r="N77" s="24"/>
      <c r="O77" s="23"/>
      <c r="P77" s="23"/>
      <c r="Q77" s="29"/>
      <c r="R77" s="29"/>
      <c r="S77" s="29" t="s">
        <v>461</v>
      </c>
      <c r="T77" s="55" t="s">
        <v>550</v>
      </c>
    </row>
    <row r="78" spans="1:20" ht="102">
      <c r="A78" s="23">
        <v>6</v>
      </c>
      <c r="B78" s="23" t="s">
        <v>379</v>
      </c>
      <c r="C78" s="24" t="s">
        <v>425</v>
      </c>
      <c r="D78" s="24" t="s">
        <v>426</v>
      </c>
      <c r="E78" s="23" t="s">
        <v>111</v>
      </c>
      <c r="F78" s="40">
        <v>13</v>
      </c>
      <c r="G78" s="39"/>
      <c r="H78" s="79">
        <v>5</v>
      </c>
      <c r="I78" s="40">
        <v>20000</v>
      </c>
      <c r="J78" s="40"/>
      <c r="K78" s="24" t="s">
        <v>427</v>
      </c>
      <c r="L78" s="24" t="s">
        <v>428</v>
      </c>
      <c r="M78" s="24" t="s">
        <v>429</v>
      </c>
      <c r="N78" s="24" t="s">
        <v>430</v>
      </c>
      <c r="O78" s="23"/>
      <c r="P78" s="23"/>
      <c r="Q78" s="23"/>
      <c r="R78" s="29" t="s">
        <v>461</v>
      </c>
      <c r="S78" s="29"/>
      <c r="T78" s="53"/>
    </row>
    <row r="79" spans="1:20" s="47" customFormat="1">
      <c r="A79" s="48" t="s">
        <v>431</v>
      </c>
      <c r="B79" s="111" t="s">
        <v>432</v>
      </c>
      <c r="C79" s="111"/>
      <c r="D79" s="111"/>
      <c r="E79" s="111"/>
      <c r="F79" s="49">
        <f>SUM(F80:F81)</f>
        <v>237</v>
      </c>
      <c r="G79" s="49">
        <f t="shared" ref="G79:J79" si="1">SUM(G80:G81)</f>
        <v>0</v>
      </c>
      <c r="H79" s="81">
        <f>SUM(H80:H81)</f>
        <v>0</v>
      </c>
      <c r="I79" s="49">
        <f t="shared" si="1"/>
        <v>42512</v>
      </c>
      <c r="J79" s="49">
        <f t="shared" si="1"/>
        <v>18000</v>
      </c>
      <c r="K79" s="48"/>
      <c r="L79" s="48"/>
      <c r="M79" s="48"/>
      <c r="N79" s="48"/>
      <c r="O79" s="48"/>
      <c r="P79" s="48"/>
      <c r="Q79" s="48"/>
      <c r="R79" s="48"/>
      <c r="S79" s="48"/>
      <c r="T79" s="52"/>
    </row>
    <row r="80" spans="1:20" ht="127.5">
      <c r="A80" s="23">
        <v>1</v>
      </c>
      <c r="B80" s="23" t="s">
        <v>89</v>
      </c>
      <c r="C80" s="23" t="s">
        <v>433</v>
      </c>
      <c r="D80" s="23" t="s">
        <v>434</v>
      </c>
      <c r="E80" s="25" t="s">
        <v>92</v>
      </c>
      <c r="F80" s="26">
        <v>157</v>
      </c>
      <c r="G80" s="26"/>
      <c r="H80" s="42"/>
      <c r="I80" s="26">
        <v>18000</v>
      </c>
      <c r="J80" s="26">
        <v>18000</v>
      </c>
      <c r="K80" s="23" t="s">
        <v>435</v>
      </c>
      <c r="L80" s="30" t="s">
        <v>436</v>
      </c>
      <c r="M80" s="30"/>
      <c r="N80" s="30"/>
      <c r="O80" s="23" t="s">
        <v>437</v>
      </c>
      <c r="P80" s="23"/>
      <c r="Q80" s="29"/>
      <c r="R80" s="29"/>
      <c r="S80" s="29" t="s">
        <v>461</v>
      </c>
      <c r="T80" s="55" t="s">
        <v>547</v>
      </c>
    </row>
    <row r="81" spans="1:20" ht="51">
      <c r="A81" s="23">
        <v>2</v>
      </c>
      <c r="B81" s="23" t="s">
        <v>89</v>
      </c>
      <c r="C81" s="23" t="s">
        <v>189</v>
      </c>
      <c r="D81" s="23" t="s">
        <v>438</v>
      </c>
      <c r="E81" s="23" t="s">
        <v>111</v>
      </c>
      <c r="F81" s="26">
        <v>80</v>
      </c>
      <c r="G81" s="29"/>
      <c r="H81" s="82">
        <v>0</v>
      </c>
      <c r="I81" s="26">
        <v>24512</v>
      </c>
      <c r="J81" s="26"/>
      <c r="K81" s="23" t="s">
        <v>439</v>
      </c>
      <c r="L81" s="28" t="s">
        <v>440</v>
      </c>
      <c r="M81" s="30"/>
      <c r="N81" s="28"/>
      <c r="O81" s="23"/>
      <c r="P81" s="24"/>
      <c r="Q81" s="23"/>
      <c r="R81" s="29"/>
      <c r="S81" s="29"/>
      <c r="T81" s="55" t="s">
        <v>471</v>
      </c>
    </row>
    <row r="83" spans="1:20" ht="18.75">
      <c r="C83" s="84" t="s">
        <v>542</v>
      </c>
    </row>
    <row r="84" spans="1:20" ht="18.75">
      <c r="C84" s="84" t="s">
        <v>553</v>
      </c>
    </row>
    <row r="120" spans="11:11">
      <c r="K120" s="21">
        <v>4</v>
      </c>
    </row>
  </sheetData>
  <mergeCells count="22">
    <mergeCell ref="Q3:T3"/>
    <mergeCell ref="A2:T2"/>
    <mergeCell ref="B72:E72"/>
    <mergeCell ref="B79:E79"/>
    <mergeCell ref="J3:J4"/>
    <mergeCell ref="K3:K4"/>
    <mergeCell ref="L3:L4"/>
    <mergeCell ref="B5:E5"/>
    <mergeCell ref="B39:E39"/>
    <mergeCell ref="P3:P4"/>
    <mergeCell ref="M3:M4"/>
    <mergeCell ref="N3:N4"/>
    <mergeCell ref="O3:O4"/>
    <mergeCell ref="A1:K1"/>
    <mergeCell ref="A3:A4"/>
    <mergeCell ref="B3:B4"/>
    <mergeCell ref="C3:C4"/>
    <mergeCell ref="D3:D4"/>
    <mergeCell ref="E3:E4"/>
    <mergeCell ref="F3:G3"/>
    <mergeCell ref="H3:H4"/>
    <mergeCell ref="I3:I4"/>
  </mergeCells>
  <printOptions horizontalCentered="1"/>
  <pageMargins left="0.25" right="0.25" top="0.75" bottom="0.75" header="0.5" footer="0.5"/>
  <pageSetup paperSize="9" scale="80" fitToHeight="0" orientation="landscape" verticalDpi="0" r:id="rId1"/>
  <headerFooter alignWithMargins="0">
    <oddFooter>&amp;C&amp;P</oddFooter>
  </headerFooter>
  <rowBreaks count="2" manualBreakCount="2">
    <brk id="14" max="16383" man="1"/>
    <brk id="21" max="16383" man="1"/>
  </rowBreaks>
</worksheet>
</file>

<file path=xl/worksheets/sheet2.xml><?xml version="1.0" encoding="utf-8"?>
<worksheet xmlns="http://schemas.openxmlformats.org/spreadsheetml/2006/main" xmlns:r="http://schemas.openxmlformats.org/officeDocument/2006/relationships">
  <sheetPr>
    <tabColor rgb="FFC00000"/>
    <pageSetUpPr fitToPage="1"/>
  </sheetPr>
  <dimension ref="A1:AC42"/>
  <sheetViews>
    <sheetView tabSelected="1" workbookViewId="0">
      <pane ySplit="4" topLeftCell="A32" activePane="bottomLeft" state="frozen"/>
      <selection pane="bottomLeft" activeCell="E34" sqref="E34:E36"/>
    </sheetView>
  </sheetViews>
  <sheetFormatPr defaultRowHeight="18.75"/>
  <cols>
    <col min="1" max="1" width="4.28515625" style="1" customWidth="1"/>
    <col min="2" max="2" width="41.85546875" style="10" customWidth="1"/>
    <col min="3" max="3" width="15.5703125" style="1" customWidth="1"/>
    <col min="4" max="4" width="18" style="1" customWidth="1"/>
    <col min="5" max="5" width="15.28515625" style="2" customWidth="1"/>
    <col min="6" max="6" width="12.5703125" style="1" customWidth="1"/>
    <col min="7" max="7" width="15.85546875" style="1" customWidth="1"/>
    <col min="8" max="8" width="15.140625" style="2" customWidth="1"/>
    <col min="9" max="9" width="17.140625" style="2" customWidth="1"/>
    <col min="10" max="10" width="10" style="1" customWidth="1"/>
    <col min="11" max="11" width="7.7109375" style="1" customWidth="1"/>
    <col min="12" max="12" width="11.85546875" style="1" hidden="1" customWidth="1"/>
    <col min="13" max="28" width="0" style="1" hidden="1" customWidth="1"/>
    <col min="29" max="29" width="11.85546875" style="1" bestFit="1" customWidth="1"/>
    <col min="30" max="16384" width="9.140625" style="1"/>
  </cols>
  <sheetData>
    <row r="1" spans="1:29" ht="73.5" customHeight="1">
      <c r="A1" s="115" t="s">
        <v>557</v>
      </c>
      <c r="B1" s="115"/>
      <c r="C1" s="115"/>
      <c r="D1" s="115"/>
      <c r="E1" s="115"/>
      <c r="F1" s="115"/>
      <c r="G1" s="115"/>
      <c r="H1" s="115"/>
      <c r="I1" s="115"/>
      <c r="J1" s="115"/>
      <c r="K1" s="115"/>
      <c r="L1" s="115"/>
    </row>
    <row r="2" spans="1:29">
      <c r="A2" s="87"/>
      <c r="B2" s="87"/>
      <c r="C2" s="87"/>
      <c r="D2" s="87"/>
      <c r="E2" s="87"/>
      <c r="F2" s="87"/>
      <c r="G2" s="87"/>
      <c r="H2" s="87"/>
      <c r="I2" s="117" t="s">
        <v>59</v>
      </c>
      <c r="J2" s="117"/>
      <c r="K2" s="117"/>
      <c r="L2" s="87"/>
    </row>
    <row r="3" spans="1:29" s="3" customFormat="1" ht="30" customHeight="1">
      <c r="A3" s="113" t="s">
        <v>0</v>
      </c>
      <c r="B3" s="113" t="s">
        <v>2</v>
      </c>
      <c r="C3" s="113" t="s">
        <v>4</v>
      </c>
      <c r="D3" s="113" t="s">
        <v>18</v>
      </c>
      <c r="E3" s="114" t="s">
        <v>3</v>
      </c>
      <c r="F3" s="113" t="s">
        <v>33</v>
      </c>
      <c r="G3" s="114" t="s">
        <v>70</v>
      </c>
      <c r="H3" s="114"/>
      <c r="I3" s="114"/>
      <c r="J3" s="113" t="s">
        <v>7</v>
      </c>
      <c r="K3" s="113" t="s">
        <v>1</v>
      </c>
      <c r="L3" s="3">
        <v>2350000</v>
      </c>
    </row>
    <row r="4" spans="1:29" s="3" customFormat="1" ht="35.25" customHeight="1">
      <c r="A4" s="113"/>
      <c r="B4" s="113"/>
      <c r="C4" s="113"/>
      <c r="D4" s="113"/>
      <c r="E4" s="116"/>
      <c r="F4" s="113"/>
      <c r="G4" s="85" t="s">
        <v>41</v>
      </c>
      <c r="H4" s="86" t="s">
        <v>5</v>
      </c>
      <c r="I4" s="86" t="s">
        <v>6</v>
      </c>
      <c r="J4" s="113"/>
      <c r="K4" s="113"/>
      <c r="L4" s="7">
        <f>G5*100/L3</f>
        <v>76.557603404255332</v>
      </c>
    </row>
    <row r="5" spans="1:29" s="3" customFormat="1" ht="30" customHeight="1">
      <c r="A5" s="85"/>
      <c r="B5" s="8" t="s">
        <v>42</v>
      </c>
      <c r="C5" s="85"/>
      <c r="D5" s="85"/>
      <c r="E5" s="4">
        <f>E6+E18</f>
        <v>1980923.6800000002</v>
      </c>
      <c r="F5" s="4">
        <f>F6+F18</f>
        <v>181820</v>
      </c>
      <c r="G5" s="4">
        <f>G6+G18+G37</f>
        <v>1799103.6800000002</v>
      </c>
      <c r="H5" s="4">
        <f>H6+H18</f>
        <v>361919.82999999996</v>
      </c>
      <c r="I5" s="4">
        <f>I6+I18</f>
        <v>1027183.85</v>
      </c>
      <c r="J5" s="85"/>
      <c r="K5" s="85"/>
      <c r="L5" s="7"/>
      <c r="AC5" s="3">
        <v>1799103.68</v>
      </c>
    </row>
    <row r="6" spans="1:29" s="14" customFormat="1" ht="30" customHeight="1">
      <c r="A6" s="11" t="s">
        <v>8</v>
      </c>
      <c r="B6" s="12" t="s">
        <v>53</v>
      </c>
      <c r="C6" s="11"/>
      <c r="D6" s="11"/>
      <c r="E6" s="13">
        <f>E8+E10+E13+E15</f>
        <v>456937.73800000001</v>
      </c>
      <c r="F6" s="13">
        <f>F8+F10+F13+F15</f>
        <v>181820</v>
      </c>
      <c r="G6" s="13">
        <f>G8+G10+G13+G15</f>
        <v>275117.73800000001</v>
      </c>
      <c r="H6" s="13">
        <f t="shared" ref="H6:I6" si="0">H8+H10+H13+H15</f>
        <v>17933.888000000003</v>
      </c>
      <c r="I6" s="13">
        <f t="shared" si="0"/>
        <v>257183.85</v>
      </c>
      <c r="J6" s="11"/>
      <c r="K6" s="11"/>
      <c r="AC6" s="88"/>
    </row>
    <row r="7" spans="1:29" s="3" customFormat="1" ht="30" customHeight="1">
      <c r="A7" s="85" t="s">
        <v>54</v>
      </c>
      <c r="B7" s="8" t="s">
        <v>11</v>
      </c>
      <c r="C7" s="85"/>
      <c r="D7" s="85"/>
      <c r="E7" s="4">
        <f>SUM(E8)</f>
        <v>199959</v>
      </c>
      <c r="F7" s="4">
        <f>SUM(F8)</f>
        <v>93970</v>
      </c>
      <c r="G7" s="4">
        <f>SUM(G8)</f>
        <v>105989</v>
      </c>
      <c r="H7" s="4">
        <f t="shared" ref="H7" si="1">SUM(H8)</f>
        <v>0</v>
      </c>
      <c r="I7" s="4">
        <f>SUM(I8)</f>
        <v>105989</v>
      </c>
      <c r="J7" s="85"/>
      <c r="K7" s="85"/>
      <c r="L7" s="7"/>
    </row>
    <row r="8" spans="1:29" s="3" customFormat="1" ht="39.75" customHeight="1">
      <c r="A8" s="5">
        <v>1</v>
      </c>
      <c r="B8" s="9" t="s">
        <v>10</v>
      </c>
      <c r="C8" s="5" t="s">
        <v>12</v>
      </c>
      <c r="D8" s="5" t="s">
        <v>13</v>
      </c>
      <c r="E8" s="6">
        <v>199959</v>
      </c>
      <c r="F8" s="6">
        <v>93970</v>
      </c>
      <c r="G8" s="6">
        <f>H8+I8</f>
        <v>105989</v>
      </c>
      <c r="H8" s="6"/>
      <c r="I8" s="6">
        <f>E8-F8-H8</f>
        <v>105989</v>
      </c>
      <c r="J8" s="5" t="s">
        <v>14</v>
      </c>
      <c r="K8" s="5"/>
      <c r="L8" s="7"/>
    </row>
    <row r="9" spans="1:29" s="3" customFormat="1" ht="30" customHeight="1">
      <c r="A9" s="85" t="s">
        <v>55</v>
      </c>
      <c r="B9" s="8" t="s">
        <v>9</v>
      </c>
      <c r="C9" s="85"/>
      <c r="D9" s="85"/>
      <c r="E9" s="4">
        <f>SUM(E10:E11)</f>
        <v>51024.072</v>
      </c>
      <c r="F9" s="4">
        <f t="shared" ref="F9:I9" si="2">SUM(F10:F11)</f>
        <v>34050</v>
      </c>
      <c r="G9" s="4">
        <f t="shared" si="2"/>
        <v>16974.072</v>
      </c>
      <c r="H9" s="4">
        <f t="shared" si="2"/>
        <v>16974.072</v>
      </c>
      <c r="I9" s="4">
        <f t="shared" si="2"/>
        <v>0</v>
      </c>
      <c r="J9" s="85"/>
      <c r="K9" s="85"/>
    </row>
    <row r="10" spans="1:29" s="3" customFormat="1" ht="47.25">
      <c r="A10" s="5">
        <v>2</v>
      </c>
      <c r="B10" s="9" t="s">
        <v>34</v>
      </c>
      <c r="C10" s="5" t="s">
        <v>35</v>
      </c>
      <c r="D10" s="5" t="s">
        <v>36</v>
      </c>
      <c r="E10" s="6">
        <v>36987.989000000001</v>
      </c>
      <c r="F10" s="6">
        <v>29050</v>
      </c>
      <c r="G10" s="6">
        <f>H10+I10</f>
        <v>7937.9890000000014</v>
      </c>
      <c r="H10" s="6">
        <f>E10-F10</f>
        <v>7937.9890000000014</v>
      </c>
      <c r="I10" s="6"/>
      <c r="J10" s="5" t="s">
        <v>14</v>
      </c>
      <c r="K10" s="5"/>
    </row>
    <row r="11" spans="1:29" s="3" customFormat="1" ht="47.25">
      <c r="A11" s="5">
        <v>3</v>
      </c>
      <c r="B11" s="9" t="s">
        <v>37</v>
      </c>
      <c r="C11" s="5" t="s">
        <v>38</v>
      </c>
      <c r="D11" s="5" t="s">
        <v>39</v>
      </c>
      <c r="E11" s="6">
        <v>14036.083000000001</v>
      </c>
      <c r="F11" s="6">
        <v>5000</v>
      </c>
      <c r="G11" s="6">
        <f>H11+I11</f>
        <v>9036.0830000000005</v>
      </c>
      <c r="H11" s="6">
        <f>E11-F11</f>
        <v>9036.0830000000005</v>
      </c>
      <c r="I11" s="6"/>
      <c r="J11" s="5" t="s">
        <v>14</v>
      </c>
      <c r="K11" s="5"/>
    </row>
    <row r="12" spans="1:29" s="3" customFormat="1" ht="30" customHeight="1">
      <c r="A12" s="85" t="s">
        <v>56</v>
      </c>
      <c r="B12" s="8" t="s">
        <v>16</v>
      </c>
      <c r="C12" s="85"/>
      <c r="D12" s="85"/>
      <c r="E12" s="4">
        <f>SUM(E13)</f>
        <v>199994.85</v>
      </c>
      <c r="F12" s="4">
        <f t="shared" ref="F12:I12" si="3">SUM(F13)</f>
        <v>48800</v>
      </c>
      <c r="G12" s="4">
        <f t="shared" si="3"/>
        <v>151194.85</v>
      </c>
      <c r="H12" s="4">
        <f t="shared" si="3"/>
        <v>0</v>
      </c>
      <c r="I12" s="4">
        <f t="shared" si="3"/>
        <v>151194.85</v>
      </c>
      <c r="J12" s="85"/>
      <c r="K12" s="85"/>
    </row>
    <row r="13" spans="1:29" s="3" customFormat="1" ht="31.5">
      <c r="A13" s="5">
        <v>4</v>
      </c>
      <c r="B13" s="9" t="s">
        <v>31</v>
      </c>
      <c r="C13" s="6" t="s">
        <v>12</v>
      </c>
      <c r="D13" s="5" t="s">
        <v>32</v>
      </c>
      <c r="E13" s="6">
        <v>199994.85</v>
      </c>
      <c r="F13" s="6">
        <v>48800</v>
      </c>
      <c r="G13" s="6">
        <f>H13+I13</f>
        <v>151194.85</v>
      </c>
      <c r="H13" s="6"/>
      <c r="I13" s="6">
        <f>E13-F13</f>
        <v>151194.85</v>
      </c>
      <c r="J13" s="5" t="s">
        <v>14</v>
      </c>
      <c r="K13" s="5"/>
    </row>
    <row r="14" spans="1:29" s="3" customFormat="1" ht="30" customHeight="1">
      <c r="A14" s="85" t="s">
        <v>57</v>
      </c>
      <c r="B14" s="8" t="s">
        <v>17</v>
      </c>
      <c r="C14" s="85"/>
      <c r="D14" s="85"/>
      <c r="E14" s="4">
        <f>SUM(E15:E17)</f>
        <v>48991.856</v>
      </c>
      <c r="F14" s="4">
        <f t="shared" ref="F14:I14" si="4">SUM(F15:F17)</f>
        <v>10000</v>
      </c>
      <c r="G14" s="4">
        <f t="shared" si="4"/>
        <v>38991.856</v>
      </c>
      <c r="H14" s="4">
        <f t="shared" si="4"/>
        <v>38991.856</v>
      </c>
      <c r="I14" s="4">
        <f t="shared" si="4"/>
        <v>0</v>
      </c>
      <c r="J14" s="85"/>
      <c r="K14" s="85"/>
    </row>
    <row r="15" spans="1:29" s="3" customFormat="1" ht="47.25">
      <c r="A15" s="5">
        <v>4</v>
      </c>
      <c r="B15" s="9" t="s">
        <v>25</v>
      </c>
      <c r="C15" s="5" t="s">
        <v>24</v>
      </c>
      <c r="D15" s="5"/>
      <c r="E15" s="6">
        <v>19995.899000000001</v>
      </c>
      <c r="F15" s="6">
        <v>10000</v>
      </c>
      <c r="G15" s="6">
        <f>H15+I15</f>
        <v>9995.8990000000013</v>
      </c>
      <c r="H15" s="6">
        <f>E15-F15</f>
        <v>9995.8990000000013</v>
      </c>
      <c r="I15" s="6"/>
      <c r="J15" s="5" t="s">
        <v>14</v>
      </c>
      <c r="K15" s="5"/>
    </row>
    <row r="16" spans="1:29" s="3" customFormat="1" ht="47.25">
      <c r="A16" s="5">
        <v>5</v>
      </c>
      <c r="B16" s="9" t="s">
        <v>23</v>
      </c>
      <c r="C16" s="5" t="s">
        <v>24</v>
      </c>
      <c r="D16" s="5"/>
      <c r="E16" s="6">
        <v>12997.103999999999</v>
      </c>
      <c r="F16" s="5"/>
      <c r="G16" s="6">
        <f>H16+I16</f>
        <v>12997.103999999999</v>
      </c>
      <c r="H16" s="6">
        <f>E16</f>
        <v>12997.103999999999</v>
      </c>
      <c r="I16" s="6"/>
      <c r="J16" s="5" t="s">
        <v>19</v>
      </c>
      <c r="K16" s="5"/>
    </row>
    <row r="17" spans="1:29" s="3" customFormat="1" ht="31.5">
      <c r="A17" s="17" t="s">
        <v>68</v>
      </c>
      <c r="B17" s="9" t="s">
        <v>52</v>
      </c>
      <c r="C17" s="5" t="s">
        <v>24</v>
      </c>
      <c r="D17" s="5"/>
      <c r="E17" s="6">
        <v>15998.852999999999</v>
      </c>
      <c r="F17" s="5"/>
      <c r="G17" s="6">
        <f>H17+I17</f>
        <v>15998.852999999999</v>
      </c>
      <c r="H17" s="6">
        <f>E17</f>
        <v>15998.852999999999</v>
      </c>
      <c r="I17" s="6"/>
      <c r="J17" s="5" t="s">
        <v>19</v>
      </c>
      <c r="K17" s="5"/>
    </row>
    <row r="18" spans="1:29" s="16" customFormat="1" ht="37.5" customHeight="1">
      <c r="A18" s="11" t="s">
        <v>15</v>
      </c>
      <c r="B18" s="12" t="s">
        <v>58</v>
      </c>
      <c r="C18" s="11"/>
      <c r="D18" s="11"/>
      <c r="E18" s="15">
        <f>E19+E22+E26+E27</f>
        <v>1523985.942</v>
      </c>
      <c r="F18" s="15">
        <f t="shared" ref="F18:I18" si="5">F19+F22+F26+F27</f>
        <v>0</v>
      </c>
      <c r="G18" s="15">
        <f>G19+G22+G26+G27</f>
        <v>1113985.942</v>
      </c>
      <c r="H18" s="15">
        <f t="shared" si="5"/>
        <v>343985.94199999998</v>
      </c>
      <c r="I18" s="15">
        <f t="shared" si="5"/>
        <v>770000</v>
      </c>
      <c r="J18" s="11"/>
      <c r="K18" s="11"/>
    </row>
    <row r="19" spans="1:29" s="3" customFormat="1" ht="30" customHeight="1">
      <c r="A19" s="85" t="s">
        <v>54</v>
      </c>
      <c r="B19" s="8" t="s">
        <v>11</v>
      </c>
      <c r="C19" s="85"/>
      <c r="D19" s="85"/>
      <c r="E19" s="4">
        <f>E20+E21</f>
        <v>800000</v>
      </c>
      <c r="F19" s="4">
        <f t="shared" ref="F19:I19" si="6">F20+F21</f>
        <v>0</v>
      </c>
      <c r="G19" s="4">
        <f>G20+G21</f>
        <v>530000</v>
      </c>
      <c r="H19" s="4">
        <f t="shared" si="6"/>
        <v>80000</v>
      </c>
      <c r="I19" s="4">
        <f t="shared" si="6"/>
        <v>450000</v>
      </c>
      <c r="J19" s="85"/>
      <c r="K19" s="85"/>
    </row>
    <row r="20" spans="1:29" s="3" customFormat="1" ht="46.5" customHeight="1">
      <c r="A20" s="5">
        <v>6</v>
      </c>
      <c r="B20" s="9" t="s">
        <v>40</v>
      </c>
      <c r="C20" s="5" t="s">
        <v>27</v>
      </c>
      <c r="D20" s="5"/>
      <c r="E20" s="6">
        <v>500000</v>
      </c>
      <c r="F20" s="5"/>
      <c r="G20" s="6">
        <f>H20+I20</f>
        <v>350000</v>
      </c>
      <c r="H20" s="6">
        <v>50000</v>
      </c>
      <c r="I20" s="6">
        <v>300000</v>
      </c>
      <c r="J20" s="5" t="s">
        <v>19</v>
      </c>
      <c r="K20" s="5"/>
    </row>
    <row r="21" spans="1:29" s="3" customFormat="1" ht="63">
      <c r="A21" s="5">
        <v>7</v>
      </c>
      <c r="B21" s="9" t="s">
        <v>61</v>
      </c>
      <c r="C21" s="5" t="s">
        <v>27</v>
      </c>
      <c r="D21" s="5"/>
      <c r="E21" s="6">
        <v>300000</v>
      </c>
      <c r="F21" s="5"/>
      <c r="G21" s="6">
        <f>H21+I21</f>
        <v>180000</v>
      </c>
      <c r="H21" s="6">
        <v>30000</v>
      </c>
      <c r="I21" s="6">
        <v>150000</v>
      </c>
      <c r="J21" s="5" t="s">
        <v>19</v>
      </c>
      <c r="K21" s="5"/>
      <c r="AC21" s="7"/>
    </row>
    <row r="22" spans="1:29" s="3" customFormat="1" ht="30" customHeight="1">
      <c r="A22" s="85" t="s">
        <v>55</v>
      </c>
      <c r="B22" s="8" t="s">
        <v>9</v>
      </c>
      <c r="C22" s="85"/>
      <c r="D22" s="85"/>
      <c r="E22" s="4">
        <f>SUM(E23:E25)</f>
        <v>362000</v>
      </c>
      <c r="F22" s="4">
        <f t="shared" ref="F22:I22" si="7">SUM(F23:F25)</f>
        <v>0</v>
      </c>
      <c r="G22" s="4">
        <f t="shared" si="7"/>
        <v>262000</v>
      </c>
      <c r="H22" s="4">
        <f t="shared" si="7"/>
        <v>32000</v>
      </c>
      <c r="I22" s="4">
        <f t="shared" si="7"/>
        <v>230000</v>
      </c>
      <c r="J22" s="85"/>
      <c r="K22" s="85"/>
    </row>
    <row r="23" spans="1:29" s="3" customFormat="1" ht="31.5">
      <c r="A23" s="5">
        <v>8</v>
      </c>
      <c r="B23" s="9" t="s">
        <v>30</v>
      </c>
      <c r="C23" s="5" t="s">
        <v>27</v>
      </c>
      <c r="D23" s="5"/>
      <c r="E23" s="6">
        <v>12000</v>
      </c>
      <c r="F23" s="5"/>
      <c r="G23" s="6">
        <f>H23+I23</f>
        <v>12000</v>
      </c>
      <c r="H23" s="6">
        <f>E23</f>
        <v>12000</v>
      </c>
      <c r="I23" s="6"/>
      <c r="J23" s="5" t="s">
        <v>19</v>
      </c>
      <c r="K23" s="5"/>
    </row>
    <row r="24" spans="1:29" s="3" customFormat="1" ht="31.5">
      <c r="A24" s="5">
        <v>9</v>
      </c>
      <c r="B24" s="9" t="s">
        <v>51</v>
      </c>
      <c r="C24" s="5" t="s">
        <v>27</v>
      </c>
      <c r="D24" s="5"/>
      <c r="E24" s="6">
        <v>150000</v>
      </c>
      <c r="F24" s="5"/>
      <c r="G24" s="6">
        <f>H24+I24</f>
        <v>130000</v>
      </c>
      <c r="H24" s="6"/>
      <c r="I24" s="6">
        <v>130000</v>
      </c>
      <c r="J24" s="5" t="s">
        <v>19</v>
      </c>
      <c r="K24" s="5"/>
    </row>
    <row r="25" spans="1:29" s="3" customFormat="1" ht="31.5">
      <c r="A25" s="5"/>
      <c r="B25" s="9" t="s">
        <v>69</v>
      </c>
      <c r="C25" s="5" t="s">
        <v>27</v>
      </c>
      <c r="D25" s="5"/>
      <c r="E25" s="6">
        <v>200000</v>
      </c>
      <c r="F25" s="5"/>
      <c r="G25" s="6">
        <f>H25+I25</f>
        <v>120000</v>
      </c>
      <c r="H25" s="6">
        <v>20000</v>
      </c>
      <c r="I25" s="6">
        <v>100000</v>
      </c>
      <c r="J25" s="5" t="s">
        <v>19</v>
      </c>
      <c r="K25" s="5"/>
    </row>
    <row r="26" spans="1:29" s="3" customFormat="1" ht="30" customHeight="1">
      <c r="A26" s="85" t="s">
        <v>56</v>
      </c>
      <c r="B26" s="8" t="s">
        <v>16</v>
      </c>
      <c r="C26" s="85"/>
      <c r="D26" s="85"/>
      <c r="E26" s="4">
        <v>0</v>
      </c>
      <c r="F26" s="4">
        <v>0</v>
      </c>
      <c r="G26" s="4">
        <v>0</v>
      </c>
      <c r="H26" s="4">
        <v>0</v>
      </c>
      <c r="I26" s="4">
        <v>0</v>
      </c>
      <c r="J26" s="85"/>
      <c r="K26" s="85"/>
    </row>
    <row r="27" spans="1:29" s="3" customFormat="1" ht="30" customHeight="1">
      <c r="A27" s="85" t="s">
        <v>57</v>
      </c>
      <c r="B27" s="8" t="s">
        <v>17</v>
      </c>
      <c r="C27" s="85"/>
      <c r="D27" s="85"/>
      <c r="E27" s="4">
        <f t="shared" ref="E27:H27" si="8">SUM(E28:E36)</f>
        <v>361985.94199999998</v>
      </c>
      <c r="F27" s="4">
        <f t="shared" si="8"/>
        <v>0</v>
      </c>
      <c r="G27" s="4">
        <f>SUM(G28:G36)</f>
        <v>321985.94199999998</v>
      </c>
      <c r="H27" s="4">
        <f t="shared" si="8"/>
        <v>231985.94199999998</v>
      </c>
      <c r="I27" s="4">
        <f>SUM(I28:I36)</f>
        <v>90000</v>
      </c>
      <c r="J27" s="85"/>
      <c r="K27" s="85"/>
    </row>
    <row r="28" spans="1:29" s="3" customFormat="1" ht="31.5">
      <c r="A28" s="17" t="s">
        <v>62</v>
      </c>
      <c r="B28" s="9" t="s">
        <v>20</v>
      </c>
      <c r="C28" s="5" t="s">
        <v>21</v>
      </c>
      <c r="D28" s="5"/>
      <c r="E28" s="6">
        <v>7991.1279999999997</v>
      </c>
      <c r="F28" s="5"/>
      <c r="G28" s="6">
        <f t="shared" ref="G28:G32" si="9">H28+I28</f>
        <v>7991.1279999999997</v>
      </c>
      <c r="H28" s="6">
        <f t="shared" ref="H28:H32" si="10">E28</f>
        <v>7991.1279999999997</v>
      </c>
      <c r="I28" s="6"/>
      <c r="J28" s="5" t="s">
        <v>19</v>
      </c>
      <c r="K28" s="5"/>
    </row>
    <row r="29" spans="1:29" s="3" customFormat="1" ht="31.5">
      <c r="A29" s="17" t="s">
        <v>63</v>
      </c>
      <c r="B29" s="9" t="s">
        <v>22</v>
      </c>
      <c r="C29" s="5" t="s">
        <v>21</v>
      </c>
      <c r="D29" s="5"/>
      <c r="E29" s="6">
        <v>10994.814</v>
      </c>
      <c r="F29" s="5"/>
      <c r="G29" s="6">
        <f t="shared" si="9"/>
        <v>10994.814</v>
      </c>
      <c r="H29" s="6">
        <f t="shared" si="10"/>
        <v>10994.814</v>
      </c>
      <c r="I29" s="6"/>
      <c r="J29" s="5" t="s">
        <v>19</v>
      </c>
      <c r="K29" s="5"/>
    </row>
    <row r="30" spans="1:29" s="3" customFormat="1" ht="31.5">
      <c r="A30" s="17" t="s">
        <v>64</v>
      </c>
      <c r="B30" s="9" t="s">
        <v>26</v>
      </c>
      <c r="C30" s="5" t="s">
        <v>27</v>
      </c>
      <c r="D30" s="5"/>
      <c r="E30" s="6">
        <v>50000</v>
      </c>
      <c r="F30" s="5"/>
      <c r="G30" s="6">
        <f t="shared" si="9"/>
        <v>50000</v>
      </c>
      <c r="H30" s="6">
        <f t="shared" si="10"/>
        <v>50000</v>
      </c>
      <c r="I30" s="6"/>
      <c r="J30" s="5" t="s">
        <v>19</v>
      </c>
      <c r="K30" s="5"/>
    </row>
    <row r="31" spans="1:29" s="3" customFormat="1" ht="47.25">
      <c r="A31" s="17" t="s">
        <v>65</v>
      </c>
      <c r="B31" s="9" t="s">
        <v>28</v>
      </c>
      <c r="C31" s="5" t="s">
        <v>21</v>
      </c>
      <c r="D31" s="5"/>
      <c r="E31" s="6">
        <v>16000</v>
      </c>
      <c r="F31" s="5"/>
      <c r="G31" s="6">
        <f t="shared" si="9"/>
        <v>16000</v>
      </c>
      <c r="H31" s="6">
        <f t="shared" si="10"/>
        <v>16000</v>
      </c>
      <c r="I31" s="6"/>
      <c r="J31" s="5" t="s">
        <v>19</v>
      </c>
      <c r="K31" s="5"/>
    </row>
    <row r="32" spans="1:29" s="3" customFormat="1" ht="47.25">
      <c r="A32" s="17" t="s">
        <v>66</v>
      </c>
      <c r="B32" s="9" t="s">
        <v>29</v>
      </c>
      <c r="C32" s="5" t="s">
        <v>21</v>
      </c>
      <c r="D32" s="5"/>
      <c r="E32" s="6">
        <v>30000</v>
      </c>
      <c r="F32" s="5"/>
      <c r="G32" s="6">
        <f t="shared" si="9"/>
        <v>30000</v>
      </c>
      <c r="H32" s="6">
        <f t="shared" si="10"/>
        <v>30000</v>
      </c>
      <c r="I32" s="6"/>
      <c r="J32" s="5" t="s">
        <v>19</v>
      </c>
      <c r="K32" s="5"/>
    </row>
    <row r="33" spans="1:11" s="3" customFormat="1" ht="31.5">
      <c r="A33" s="17" t="s">
        <v>67</v>
      </c>
      <c r="B33" s="9" t="s">
        <v>60</v>
      </c>
      <c r="C33" s="5" t="s">
        <v>27</v>
      </c>
      <c r="D33" s="5"/>
      <c r="E33" s="6">
        <v>20000</v>
      </c>
      <c r="F33" s="5"/>
      <c r="G33" s="6">
        <f t="shared" ref="G33:G34" si="11">H33+I33</f>
        <v>20000</v>
      </c>
      <c r="H33" s="6">
        <f t="shared" ref="H33:H35" si="12">E33</f>
        <v>20000</v>
      </c>
      <c r="I33" s="6"/>
      <c r="J33" s="5" t="s">
        <v>19</v>
      </c>
      <c r="K33" s="5"/>
    </row>
    <row r="34" spans="1:11" s="3" customFormat="1" ht="31.5">
      <c r="A34" s="17" t="s">
        <v>68</v>
      </c>
      <c r="B34" s="9" t="s">
        <v>543</v>
      </c>
      <c r="C34" s="5" t="s">
        <v>27</v>
      </c>
      <c r="D34" s="5"/>
      <c r="E34" s="6">
        <v>46000</v>
      </c>
      <c r="F34" s="5"/>
      <c r="G34" s="6">
        <f t="shared" si="11"/>
        <v>46000</v>
      </c>
      <c r="H34" s="6">
        <f t="shared" si="12"/>
        <v>46000</v>
      </c>
      <c r="I34" s="6"/>
      <c r="J34" s="5" t="s">
        <v>19</v>
      </c>
      <c r="K34" s="5"/>
    </row>
    <row r="35" spans="1:11" s="3" customFormat="1" ht="31.5">
      <c r="A35" s="17" t="s">
        <v>544</v>
      </c>
      <c r="B35" s="5" t="s">
        <v>546</v>
      </c>
      <c r="C35" s="5" t="s">
        <v>27</v>
      </c>
      <c r="D35" s="5"/>
      <c r="E35" s="6">
        <v>51000</v>
      </c>
      <c r="F35" s="5"/>
      <c r="G35" s="6">
        <f>H35+I35</f>
        <v>51000</v>
      </c>
      <c r="H35" s="6">
        <f t="shared" si="12"/>
        <v>51000</v>
      </c>
      <c r="I35" s="6"/>
      <c r="J35" s="5" t="s">
        <v>19</v>
      </c>
      <c r="K35" s="5"/>
    </row>
    <row r="36" spans="1:11" ht="31.5">
      <c r="A36" s="17" t="s">
        <v>545</v>
      </c>
      <c r="B36" s="9" t="s">
        <v>71</v>
      </c>
      <c r="C36" s="18" t="s">
        <v>27</v>
      </c>
      <c r="D36" s="18"/>
      <c r="E36" s="6">
        <v>130000</v>
      </c>
      <c r="F36" s="6"/>
      <c r="G36" s="6">
        <f>H36+I36</f>
        <v>90000</v>
      </c>
      <c r="H36" s="6"/>
      <c r="I36" s="6">
        <v>90000</v>
      </c>
      <c r="J36" s="5" t="s">
        <v>19</v>
      </c>
      <c r="K36" s="18"/>
    </row>
    <row r="37" spans="1:11" s="91" customFormat="1" ht="19.5">
      <c r="A37" s="92" t="s">
        <v>405</v>
      </c>
      <c r="B37" s="12" t="s">
        <v>554</v>
      </c>
      <c r="C37" s="89"/>
      <c r="D37" s="89"/>
      <c r="E37" s="90"/>
      <c r="F37" s="89"/>
      <c r="G37" s="13">
        <f>SUM(G38:G42)</f>
        <v>410000</v>
      </c>
      <c r="H37" s="90"/>
      <c r="I37" s="90"/>
      <c r="J37" s="89"/>
      <c r="K37" s="89"/>
    </row>
    <row r="38" spans="1:11" s="3" customFormat="1" ht="46.5" customHeight="1">
      <c r="A38" s="5">
        <v>1</v>
      </c>
      <c r="B38" s="9" t="s">
        <v>40</v>
      </c>
      <c r="C38" s="5" t="s">
        <v>555</v>
      </c>
      <c r="D38" s="5"/>
      <c r="E38" s="6">
        <v>500000</v>
      </c>
      <c r="F38" s="5"/>
      <c r="G38" s="6">
        <f>H38+I38</f>
        <v>150000</v>
      </c>
      <c r="H38" s="6"/>
      <c r="I38" s="6">
        <v>150000</v>
      </c>
      <c r="J38" s="5" t="s">
        <v>19</v>
      </c>
      <c r="K38" s="5"/>
    </row>
    <row r="39" spans="1:11" s="3" customFormat="1" ht="63">
      <c r="A39" s="5">
        <v>2</v>
      </c>
      <c r="B39" s="9" t="s">
        <v>61</v>
      </c>
      <c r="C39" s="5" t="s">
        <v>555</v>
      </c>
      <c r="D39" s="5"/>
      <c r="E39" s="6">
        <v>300000</v>
      </c>
      <c r="F39" s="5"/>
      <c r="G39" s="6">
        <f>H39+I39</f>
        <v>120000</v>
      </c>
      <c r="H39" s="6"/>
      <c r="I39" s="6">
        <v>120000</v>
      </c>
      <c r="J39" s="5" t="s">
        <v>19</v>
      </c>
      <c r="K39" s="5"/>
    </row>
    <row r="40" spans="1:11" s="3" customFormat="1" ht="31.5">
      <c r="A40" s="5">
        <v>3</v>
      </c>
      <c r="B40" s="9" t="s">
        <v>51</v>
      </c>
      <c r="C40" s="5" t="s">
        <v>555</v>
      </c>
      <c r="D40" s="5"/>
      <c r="E40" s="6">
        <v>150000</v>
      </c>
      <c r="F40" s="5"/>
      <c r="G40" s="6">
        <f>H40+I40</f>
        <v>20000</v>
      </c>
      <c r="H40" s="6">
        <v>20000</v>
      </c>
      <c r="I40" s="6"/>
      <c r="J40" s="5" t="s">
        <v>19</v>
      </c>
      <c r="K40" s="5"/>
    </row>
    <row r="41" spans="1:11" s="3" customFormat="1" ht="31.5">
      <c r="A41" s="5">
        <v>4</v>
      </c>
      <c r="B41" s="9" t="s">
        <v>69</v>
      </c>
      <c r="C41" s="5" t="s">
        <v>555</v>
      </c>
      <c r="D41" s="5"/>
      <c r="E41" s="6">
        <v>200000</v>
      </c>
      <c r="F41" s="5"/>
      <c r="G41" s="6">
        <f>H41+I41</f>
        <v>80000</v>
      </c>
      <c r="H41" s="6"/>
      <c r="I41" s="6">
        <v>80000</v>
      </c>
      <c r="J41" s="5" t="s">
        <v>19</v>
      </c>
      <c r="K41" s="5"/>
    </row>
    <row r="42" spans="1:11" ht="31.5">
      <c r="A42" s="17">
        <v>5</v>
      </c>
      <c r="B42" s="9" t="s">
        <v>71</v>
      </c>
      <c r="C42" s="5" t="s">
        <v>555</v>
      </c>
      <c r="D42" s="18"/>
      <c r="E42" s="6">
        <v>130000</v>
      </c>
      <c r="F42" s="6"/>
      <c r="G42" s="6">
        <f>H42+I42</f>
        <v>40000</v>
      </c>
      <c r="H42" s="19"/>
      <c r="I42" s="19">
        <v>40000</v>
      </c>
      <c r="J42" s="5" t="s">
        <v>19</v>
      </c>
      <c r="K42" s="18"/>
    </row>
  </sheetData>
  <mergeCells count="11">
    <mergeCell ref="K3:K4"/>
    <mergeCell ref="G3:I3"/>
    <mergeCell ref="A1:L1"/>
    <mergeCell ref="A3:A4"/>
    <mergeCell ref="B3:B4"/>
    <mergeCell ref="C3:C4"/>
    <mergeCell ref="D3:D4"/>
    <mergeCell ref="E3:E4"/>
    <mergeCell ref="F3:F4"/>
    <mergeCell ref="J3:J4"/>
    <mergeCell ref="I2:K2"/>
  </mergeCells>
  <printOptions horizontalCentered="1"/>
  <pageMargins left="0.25" right="0.25" top="0.75" bottom="0.75" header="0.5" footer="0.5"/>
  <pageSetup paperSize="9" scale="82" fitToHeight="0" orientation="landscape" verticalDpi="0" r:id="rId1"/>
  <headerFooter>
    <oddFooter>&amp;C&amp;P</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N33"/>
  <sheetViews>
    <sheetView workbookViewId="0">
      <selection sqref="A1:L1"/>
    </sheetView>
  </sheetViews>
  <sheetFormatPr defaultRowHeight="15.75"/>
  <cols>
    <col min="1" max="1" width="6.42578125" style="56" customWidth="1"/>
    <col min="2" max="2" width="36.140625" style="56" customWidth="1"/>
    <col min="3" max="4" width="9" style="56" customWidth="1"/>
    <col min="5" max="5" width="12.28515625" style="56" customWidth="1"/>
    <col min="6" max="6" width="12.28515625" style="57" customWidth="1"/>
    <col min="7" max="7" width="10.140625" style="56" customWidth="1"/>
    <col min="8" max="8" width="11.42578125" style="56" customWidth="1"/>
    <col min="9" max="9" width="12.28515625" style="56" customWidth="1"/>
    <col min="10" max="10" width="9.140625" style="58" customWidth="1"/>
    <col min="11" max="11" width="9.140625" style="56" customWidth="1"/>
    <col min="12" max="12" width="26.28515625" style="56" customWidth="1"/>
    <col min="13" max="16384" width="9.140625" style="56"/>
  </cols>
  <sheetData>
    <row r="1" spans="1:14" ht="69" customHeight="1">
      <c r="A1" s="115" t="s">
        <v>558</v>
      </c>
      <c r="B1" s="115"/>
      <c r="C1" s="115"/>
      <c r="D1" s="115"/>
      <c r="E1" s="115"/>
      <c r="F1" s="115"/>
      <c r="G1" s="115"/>
      <c r="H1" s="115"/>
      <c r="I1" s="115"/>
      <c r="J1" s="115"/>
      <c r="K1" s="115"/>
      <c r="L1" s="115"/>
    </row>
    <row r="2" spans="1:14" ht="15.75" customHeight="1">
      <c r="A2" s="120" t="s">
        <v>0</v>
      </c>
      <c r="B2" s="120" t="s">
        <v>474</v>
      </c>
      <c r="C2" s="120" t="s">
        <v>475</v>
      </c>
      <c r="D2" s="120"/>
      <c r="E2" s="120"/>
      <c r="F2" s="120"/>
      <c r="G2" s="120"/>
      <c r="H2" s="120"/>
      <c r="I2" s="120"/>
      <c r="J2" s="120"/>
      <c r="K2" s="120"/>
      <c r="L2" s="120"/>
    </row>
    <row r="3" spans="1:14" ht="94.5">
      <c r="A3" s="120"/>
      <c r="B3" s="120"/>
      <c r="C3" s="97" t="s">
        <v>476</v>
      </c>
      <c r="D3" s="97" t="s">
        <v>477</v>
      </c>
      <c r="E3" s="97" t="s">
        <v>478</v>
      </c>
      <c r="F3" s="59" t="s">
        <v>479</v>
      </c>
      <c r="G3" s="97" t="s">
        <v>480</v>
      </c>
      <c r="H3" s="97" t="s">
        <v>481</v>
      </c>
      <c r="I3" s="97" t="s">
        <v>482</v>
      </c>
      <c r="J3" s="96" t="s">
        <v>483</v>
      </c>
      <c r="K3" s="97" t="s">
        <v>484</v>
      </c>
      <c r="L3" s="97" t="s">
        <v>1</v>
      </c>
    </row>
    <row r="4" spans="1:14">
      <c r="A4" s="97"/>
      <c r="B4" s="97" t="s">
        <v>531</v>
      </c>
      <c r="C4" s="97"/>
      <c r="D4" s="97"/>
      <c r="E4" s="97"/>
      <c r="F4" s="59"/>
      <c r="G4" s="97"/>
      <c r="H4" s="97"/>
      <c r="I4" s="97"/>
      <c r="J4" s="96"/>
      <c r="K4" s="97"/>
      <c r="L4" s="97"/>
    </row>
    <row r="5" spans="1:14" s="70" customFormat="1" ht="31.5">
      <c r="A5" s="97"/>
      <c r="B5" s="102" t="s">
        <v>533</v>
      </c>
      <c r="C5" s="73">
        <f>C10+C14+C18+C24+C32</f>
        <v>39.130000000000003</v>
      </c>
      <c r="D5" s="97">
        <f t="shared" ref="D5:K5" si="0">D10+D14+D18+D24+D32</f>
        <v>0</v>
      </c>
      <c r="E5" s="73">
        <f t="shared" si="0"/>
        <v>4.3147200000000003</v>
      </c>
      <c r="F5" s="73">
        <f t="shared" si="0"/>
        <v>6.06107</v>
      </c>
      <c r="G5" s="97">
        <f t="shared" si="0"/>
        <v>0</v>
      </c>
      <c r="H5" s="97">
        <f t="shared" si="0"/>
        <v>0</v>
      </c>
      <c r="I5" s="97">
        <f t="shared" si="0"/>
        <v>0</v>
      </c>
      <c r="J5" s="73">
        <f t="shared" si="0"/>
        <v>28.752400000000002</v>
      </c>
      <c r="K5" s="97">
        <f t="shared" si="0"/>
        <v>0</v>
      </c>
      <c r="L5" s="97"/>
    </row>
    <row r="6" spans="1:14" s="70" customFormat="1" ht="31.5">
      <c r="A6" s="97"/>
      <c r="B6" s="71" t="s">
        <v>526</v>
      </c>
      <c r="C6" s="73">
        <f>C11+C15+C19+C25+C33</f>
        <v>226.24180999999999</v>
      </c>
      <c r="D6" s="72">
        <f t="shared" ref="D6:K6" si="1">D11+D15+D19+D25+D33</f>
        <v>0</v>
      </c>
      <c r="E6" s="73">
        <f t="shared" si="1"/>
        <v>82.715279999999993</v>
      </c>
      <c r="F6" s="74">
        <f t="shared" si="1"/>
        <v>112.20893000000001</v>
      </c>
      <c r="G6" s="72">
        <f t="shared" si="1"/>
        <v>0</v>
      </c>
      <c r="H6" s="72">
        <f t="shared" si="1"/>
        <v>0</v>
      </c>
      <c r="I6" s="72">
        <f t="shared" si="1"/>
        <v>0</v>
      </c>
      <c r="J6" s="73">
        <f t="shared" si="1"/>
        <v>31.317599999999995</v>
      </c>
      <c r="K6" s="72">
        <f t="shared" si="1"/>
        <v>0</v>
      </c>
      <c r="L6" s="97"/>
    </row>
    <row r="7" spans="1:14" ht="65.25" customHeight="1">
      <c r="A7" s="118" t="s">
        <v>532</v>
      </c>
      <c r="B7" s="118"/>
      <c r="C7" s="118"/>
      <c r="D7" s="118"/>
      <c r="E7" s="118"/>
      <c r="F7" s="118"/>
      <c r="G7" s="118"/>
      <c r="H7" s="118"/>
      <c r="I7" s="118"/>
      <c r="J7" s="118"/>
      <c r="K7" s="118"/>
      <c r="L7" s="118"/>
    </row>
    <row r="8" spans="1:14" ht="36" customHeight="1">
      <c r="A8" s="20">
        <v>1</v>
      </c>
      <c r="B8" s="118" t="s">
        <v>485</v>
      </c>
      <c r="C8" s="118"/>
      <c r="D8" s="118"/>
      <c r="E8" s="118"/>
      <c r="F8" s="118"/>
      <c r="G8" s="118"/>
      <c r="H8" s="118"/>
      <c r="I8" s="118"/>
      <c r="J8" s="118"/>
      <c r="K8" s="118"/>
      <c r="L8" s="118"/>
    </row>
    <row r="9" spans="1:14" ht="47.25">
      <c r="A9" s="20"/>
      <c r="B9" s="60" t="s">
        <v>486</v>
      </c>
      <c r="C9" s="20">
        <v>336.3</v>
      </c>
      <c r="D9" s="20"/>
      <c r="E9" s="61">
        <v>30.19</v>
      </c>
      <c r="F9" s="62">
        <v>49.71</v>
      </c>
      <c r="G9" s="61">
        <v>64.41</v>
      </c>
      <c r="H9" s="61">
        <v>11.24</v>
      </c>
      <c r="I9" s="61" t="s">
        <v>487</v>
      </c>
      <c r="J9" s="63">
        <v>38.29</v>
      </c>
      <c r="K9" s="20"/>
      <c r="L9" s="103" t="s">
        <v>488</v>
      </c>
      <c r="M9" s="64"/>
      <c r="N9" s="64"/>
    </row>
    <row r="10" spans="1:14">
      <c r="A10" s="20" t="s">
        <v>44</v>
      </c>
      <c r="B10" s="60" t="s">
        <v>489</v>
      </c>
      <c r="C10" s="20">
        <v>32.380000000000003</v>
      </c>
      <c r="D10" s="20"/>
      <c r="E10" s="61">
        <v>4.3147200000000003</v>
      </c>
      <c r="F10" s="62">
        <v>6.06107</v>
      </c>
      <c r="G10" s="61"/>
      <c r="H10" s="61"/>
      <c r="I10" s="61"/>
      <c r="J10" s="63">
        <v>22.002400000000002</v>
      </c>
      <c r="K10" s="20"/>
      <c r="L10" s="103"/>
    </row>
    <row r="11" spans="1:14">
      <c r="A11" s="20" t="s">
        <v>45</v>
      </c>
      <c r="B11" s="60" t="s">
        <v>526</v>
      </c>
      <c r="C11" s="61">
        <f>SUM(E11:J11)</f>
        <v>85.811809999999994</v>
      </c>
      <c r="D11" s="20"/>
      <c r="E11" s="61">
        <f>E9-E10</f>
        <v>25.87528</v>
      </c>
      <c r="F11" s="62">
        <f>F9-F10</f>
        <v>43.64893</v>
      </c>
      <c r="G11" s="61"/>
      <c r="H11" s="61"/>
      <c r="I11" s="61"/>
      <c r="J11" s="63">
        <f>J9-J10</f>
        <v>16.287599999999998</v>
      </c>
      <c r="K11" s="20"/>
      <c r="L11" s="103"/>
      <c r="M11" s="65"/>
      <c r="N11" s="65"/>
    </row>
    <row r="12" spans="1:14" ht="34.5" customHeight="1">
      <c r="A12" s="20">
        <v>2</v>
      </c>
      <c r="B12" s="119" t="s">
        <v>490</v>
      </c>
      <c r="C12" s="119"/>
      <c r="D12" s="119"/>
      <c r="E12" s="119"/>
      <c r="F12" s="119"/>
      <c r="G12" s="119"/>
      <c r="H12" s="119"/>
      <c r="I12" s="119"/>
      <c r="J12" s="119"/>
      <c r="K12" s="119"/>
      <c r="L12" s="119"/>
      <c r="M12" s="66"/>
      <c r="N12" s="66"/>
    </row>
    <row r="13" spans="1:14" ht="63">
      <c r="A13" s="20"/>
      <c r="B13" s="60" t="s">
        <v>486</v>
      </c>
      <c r="C13" s="67" t="s">
        <v>491</v>
      </c>
      <c r="D13" s="67"/>
      <c r="E13" s="67">
        <v>41.66</v>
      </c>
      <c r="F13" s="68">
        <v>31.66</v>
      </c>
      <c r="G13" s="67">
        <v>8.09</v>
      </c>
      <c r="H13" s="67">
        <v>5.92</v>
      </c>
      <c r="I13" s="67">
        <v>64.430000000000007</v>
      </c>
      <c r="J13" s="68">
        <v>12.37</v>
      </c>
      <c r="K13" s="67"/>
      <c r="L13" s="104" t="s">
        <v>492</v>
      </c>
      <c r="M13" s="65"/>
      <c r="N13" s="65"/>
    </row>
    <row r="14" spans="1:14">
      <c r="A14" s="20" t="s">
        <v>46</v>
      </c>
      <c r="B14" s="103" t="s">
        <v>489</v>
      </c>
      <c r="C14" s="103">
        <f>J14</f>
        <v>6.75</v>
      </c>
      <c r="D14" s="103"/>
      <c r="E14" s="103"/>
      <c r="F14" s="105"/>
      <c r="G14" s="103"/>
      <c r="H14" s="103"/>
      <c r="I14" s="103"/>
      <c r="J14" s="106">
        <v>6.75</v>
      </c>
      <c r="K14" s="103"/>
      <c r="L14" s="103"/>
    </row>
    <row r="15" spans="1:14">
      <c r="A15" s="20" t="s">
        <v>47</v>
      </c>
      <c r="B15" s="60" t="s">
        <v>526</v>
      </c>
      <c r="C15" s="103">
        <f>SUM(E15:J15)</f>
        <v>78.94</v>
      </c>
      <c r="D15" s="103"/>
      <c r="E15" s="103">
        <f>E13</f>
        <v>41.66</v>
      </c>
      <c r="F15" s="105">
        <f>F13</f>
        <v>31.66</v>
      </c>
      <c r="G15" s="103"/>
      <c r="H15" s="103"/>
      <c r="I15" s="103"/>
      <c r="J15" s="106">
        <f>J13-J14</f>
        <v>5.6199999999999992</v>
      </c>
      <c r="K15" s="103"/>
      <c r="L15" s="103"/>
    </row>
    <row r="16" spans="1:14" ht="40.5" customHeight="1">
      <c r="A16" s="20">
        <v>3</v>
      </c>
      <c r="B16" s="118" t="s">
        <v>493</v>
      </c>
      <c r="C16" s="118"/>
      <c r="D16" s="118"/>
      <c r="E16" s="118"/>
      <c r="F16" s="118"/>
      <c r="G16" s="118"/>
      <c r="H16" s="118"/>
      <c r="I16" s="118"/>
      <c r="J16" s="118"/>
      <c r="K16" s="118"/>
      <c r="L16" s="118"/>
    </row>
    <row r="17" spans="1:14" ht="47.25">
      <c r="A17" s="20"/>
      <c r="B17" s="103"/>
      <c r="C17" s="67" t="s">
        <v>43</v>
      </c>
      <c r="D17" s="67"/>
      <c r="E17" s="67" t="s">
        <v>494</v>
      </c>
      <c r="F17" s="68"/>
      <c r="G17" s="67" t="s">
        <v>495</v>
      </c>
      <c r="H17" s="67" t="s">
        <v>496</v>
      </c>
      <c r="I17" s="67" t="s">
        <v>497</v>
      </c>
      <c r="J17" s="68"/>
      <c r="K17" s="67"/>
      <c r="L17" s="104" t="s">
        <v>498</v>
      </c>
    </row>
    <row r="18" spans="1:14">
      <c r="A18" s="20" t="s">
        <v>49</v>
      </c>
      <c r="B18" s="103" t="s">
        <v>489</v>
      </c>
      <c r="C18" s="67"/>
      <c r="D18" s="67"/>
      <c r="E18" s="67"/>
      <c r="F18" s="68"/>
      <c r="G18" s="67"/>
      <c r="H18" s="67"/>
      <c r="I18" s="67"/>
      <c r="J18" s="68"/>
      <c r="K18" s="67"/>
      <c r="L18" s="104"/>
    </row>
    <row r="19" spans="1:14">
      <c r="A19" s="20" t="s">
        <v>50</v>
      </c>
      <c r="B19" s="60" t="s">
        <v>526</v>
      </c>
      <c r="C19" s="67" t="str">
        <f>E19</f>
        <v>2,0</v>
      </c>
      <c r="D19" s="67"/>
      <c r="E19" s="67" t="str">
        <f>E17</f>
        <v>2,0</v>
      </c>
      <c r="F19" s="68"/>
      <c r="G19" s="67"/>
      <c r="H19" s="67"/>
      <c r="I19" s="67"/>
      <c r="J19" s="68"/>
      <c r="K19" s="67"/>
      <c r="L19" s="104"/>
    </row>
    <row r="20" spans="1:14" ht="33.75" customHeight="1">
      <c r="A20" s="20">
        <v>4</v>
      </c>
      <c r="B20" s="118" t="s">
        <v>499</v>
      </c>
      <c r="C20" s="118"/>
      <c r="D20" s="118"/>
      <c r="E20" s="118"/>
      <c r="F20" s="118"/>
      <c r="G20" s="118"/>
      <c r="H20" s="118"/>
      <c r="I20" s="118"/>
      <c r="J20" s="118"/>
      <c r="K20" s="118"/>
      <c r="L20" s="118"/>
    </row>
    <row r="21" spans="1:14" ht="47.25">
      <c r="A21" s="20"/>
      <c r="B21" s="103"/>
      <c r="C21" s="67" t="s">
        <v>500</v>
      </c>
      <c r="D21" s="67"/>
      <c r="E21" s="67"/>
      <c r="F21" s="68"/>
      <c r="G21" s="67"/>
      <c r="H21" s="67" t="s">
        <v>501</v>
      </c>
      <c r="I21" s="67" t="s">
        <v>502</v>
      </c>
      <c r="J21" s="68"/>
      <c r="K21" s="67">
        <v>0.55000000000000004</v>
      </c>
      <c r="L21" s="104" t="s">
        <v>503</v>
      </c>
    </row>
    <row r="22" spans="1:14" ht="32.25" customHeight="1">
      <c r="A22" s="20">
        <v>5</v>
      </c>
      <c r="B22" s="118" t="s">
        <v>504</v>
      </c>
      <c r="C22" s="118"/>
      <c r="D22" s="118"/>
      <c r="E22" s="118"/>
      <c r="F22" s="118"/>
      <c r="G22" s="118"/>
      <c r="H22" s="118"/>
      <c r="I22" s="118"/>
      <c r="J22" s="118"/>
      <c r="K22" s="118"/>
      <c r="L22" s="118"/>
      <c r="M22" s="69"/>
      <c r="N22" s="69"/>
    </row>
    <row r="23" spans="1:14" ht="47.25">
      <c r="A23" s="20"/>
      <c r="B23" s="103"/>
      <c r="C23" s="67" t="s">
        <v>505</v>
      </c>
      <c r="D23" s="67"/>
      <c r="E23" s="67" t="s">
        <v>506</v>
      </c>
      <c r="F23" s="68"/>
      <c r="G23" s="67"/>
      <c r="H23" s="67" t="s">
        <v>507</v>
      </c>
      <c r="I23" s="67" t="s">
        <v>508</v>
      </c>
      <c r="J23" s="68"/>
      <c r="K23" s="67"/>
      <c r="L23" s="104" t="s">
        <v>503</v>
      </c>
    </row>
    <row r="24" spans="1:14">
      <c r="A24" s="20" t="s">
        <v>527</v>
      </c>
      <c r="B24" s="103" t="s">
        <v>489</v>
      </c>
      <c r="C24" s="67"/>
      <c r="D24" s="67"/>
      <c r="E24" s="67"/>
      <c r="F24" s="68"/>
      <c r="G24" s="67"/>
      <c r="H24" s="67"/>
      <c r="I24" s="67"/>
      <c r="J24" s="68"/>
      <c r="K24" s="67"/>
      <c r="L24" s="104"/>
    </row>
    <row r="25" spans="1:14">
      <c r="A25" s="20" t="s">
        <v>528</v>
      </c>
      <c r="B25" s="60" t="s">
        <v>526</v>
      </c>
      <c r="C25" s="67" t="str">
        <f>E25</f>
        <v>1,69</v>
      </c>
      <c r="D25" s="67"/>
      <c r="E25" s="67" t="str">
        <f>E23</f>
        <v>1,69</v>
      </c>
      <c r="F25" s="68"/>
      <c r="G25" s="67"/>
      <c r="H25" s="67"/>
      <c r="I25" s="67"/>
      <c r="J25" s="68"/>
      <c r="K25" s="67"/>
      <c r="L25" s="104"/>
    </row>
    <row r="26" spans="1:14" ht="38.25" customHeight="1">
      <c r="A26" s="20">
        <v>6</v>
      </c>
      <c r="B26" s="118" t="s">
        <v>509</v>
      </c>
      <c r="C26" s="118"/>
      <c r="D26" s="118"/>
      <c r="E26" s="118"/>
      <c r="F26" s="118"/>
      <c r="G26" s="118"/>
      <c r="H26" s="118"/>
      <c r="I26" s="118"/>
      <c r="J26" s="118"/>
      <c r="K26" s="118"/>
      <c r="L26" s="118"/>
    </row>
    <row r="27" spans="1:14" ht="47.25">
      <c r="A27" s="20"/>
      <c r="B27" s="103"/>
      <c r="C27" s="104" t="s">
        <v>48</v>
      </c>
      <c r="D27" s="104"/>
      <c r="E27" s="104"/>
      <c r="F27" s="105"/>
      <c r="G27" s="104" t="s">
        <v>510</v>
      </c>
      <c r="H27" s="104" t="s">
        <v>511</v>
      </c>
      <c r="I27" s="104" t="s">
        <v>512</v>
      </c>
      <c r="J27" s="105"/>
      <c r="K27" s="104"/>
      <c r="L27" s="104" t="s">
        <v>503</v>
      </c>
    </row>
    <row r="28" spans="1:14" ht="31.5" customHeight="1">
      <c r="A28" s="20">
        <v>7</v>
      </c>
      <c r="B28" s="118" t="s">
        <v>513</v>
      </c>
      <c r="C28" s="118"/>
      <c r="D28" s="118"/>
      <c r="E28" s="118"/>
      <c r="F28" s="118"/>
      <c r="G28" s="118"/>
      <c r="H28" s="118"/>
      <c r="I28" s="118"/>
      <c r="J28" s="118"/>
      <c r="K28" s="118"/>
      <c r="L28" s="118"/>
    </row>
    <row r="29" spans="1:14" ht="47.25">
      <c r="A29" s="20"/>
      <c r="B29" s="103"/>
      <c r="C29" s="104">
        <v>100</v>
      </c>
      <c r="D29" s="104"/>
      <c r="E29" s="104"/>
      <c r="F29" s="105"/>
      <c r="G29" s="104" t="s">
        <v>514</v>
      </c>
      <c r="H29" s="104" t="s">
        <v>515</v>
      </c>
      <c r="I29" s="104" t="s">
        <v>516</v>
      </c>
      <c r="J29" s="105"/>
      <c r="K29" s="104"/>
      <c r="L29" s="103" t="s">
        <v>488</v>
      </c>
    </row>
    <row r="30" spans="1:14" ht="36" customHeight="1">
      <c r="A30" s="20">
        <v>8</v>
      </c>
      <c r="B30" s="118" t="s">
        <v>517</v>
      </c>
      <c r="C30" s="118"/>
      <c r="D30" s="118"/>
      <c r="E30" s="118"/>
      <c r="F30" s="118"/>
      <c r="G30" s="118"/>
      <c r="H30" s="118"/>
      <c r="I30" s="118"/>
      <c r="J30" s="118"/>
      <c r="K30" s="118"/>
      <c r="L30" s="118"/>
    </row>
    <row r="31" spans="1:14" ht="47.25">
      <c r="A31" s="103"/>
      <c r="B31" s="103"/>
      <c r="C31" s="67" t="s">
        <v>518</v>
      </c>
      <c r="D31" s="67"/>
      <c r="E31" s="67" t="s">
        <v>519</v>
      </c>
      <c r="F31" s="68" t="s">
        <v>520</v>
      </c>
      <c r="G31" s="67" t="s">
        <v>521</v>
      </c>
      <c r="H31" s="67" t="s">
        <v>522</v>
      </c>
      <c r="I31" s="67" t="s">
        <v>523</v>
      </c>
      <c r="J31" s="68" t="s">
        <v>524</v>
      </c>
      <c r="K31" s="67"/>
      <c r="L31" s="67" t="s">
        <v>525</v>
      </c>
    </row>
    <row r="32" spans="1:14">
      <c r="A32" s="20" t="s">
        <v>529</v>
      </c>
      <c r="B32" s="103" t="s">
        <v>489</v>
      </c>
      <c r="C32" s="103"/>
      <c r="D32" s="103"/>
      <c r="E32" s="103"/>
      <c r="F32" s="105"/>
      <c r="G32" s="103"/>
      <c r="H32" s="103"/>
      <c r="I32" s="103"/>
      <c r="J32" s="106"/>
      <c r="K32" s="103"/>
      <c r="L32" s="103"/>
    </row>
    <row r="33" spans="1:12">
      <c r="A33" s="20" t="s">
        <v>530</v>
      </c>
      <c r="B33" s="60" t="s">
        <v>526</v>
      </c>
      <c r="C33" s="103">
        <f>E33+F33+J33</f>
        <v>57.8</v>
      </c>
      <c r="D33" s="103"/>
      <c r="E33" s="20" t="str">
        <f>E31</f>
        <v>11,49</v>
      </c>
      <c r="F33" s="68" t="str">
        <f>F31</f>
        <v>36,9</v>
      </c>
      <c r="G33" s="20"/>
      <c r="H33" s="20"/>
      <c r="I33" s="20"/>
      <c r="J33" s="5" t="str">
        <f>J31</f>
        <v>9,41</v>
      </c>
      <c r="K33" s="103"/>
      <c r="L33" s="103"/>
    </row>
  </sheetData>
  <mergeCells count="13">
    <mergeCell ref="B28:L28"/>
    <mergeCell ref="B30:L30"/>
    <mergeCell ref="A1:L1"/>
    <mergeCell ref="A7:L7"/>
    <mergeCell ref="B8:L8"/>
    <mergeCell ref="B12:L12"/>
    <mergeCell ref="B16:L16"/>
    <mergeCell ref="B20:L20"/>
    <mergeCell ref="A2:A3"/>
    <mergeCell ref="B2:B3"/>
    <mergeCell ref="C2:L2"/>
    <mergeCell ref="B22:L22"/>
    <mergeCell ref="B26:L26"/>
  </mergeCells>
  <printOptions horizontalCentered="1"/>
  <pageMargins left="0.25" right="0.25" top="0.5" bottom="0.5" header="0.5" footer="0.3"/>
  <pageSetup scale="81" fitToHeight="0" orientation="landscape" verticalDpi="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PL1</vt:lpstr>
      <vt:lpstr>PL2</vt:lpstr>
      <vt:lpstr>PL-3</vt:lpstr>
      <vt:lpstr>'PL1'!Print_Area</vt:lpstr>
      <vt:lpstr>'PL2'!Print_Area</vt:lpstr>
      <vt:lpstr>'PL-3'!Print_Area</vt:lpstr>
      <vt:lpstr>'PL1'!Print_Titles</vt:lpstr>
      <vt:lpstr>'PL2'!Print_Titles</vt:lpstr>
      <vt:lpstr>'PL-3'!Print_Titles</vt:lpstr>
    </vt:vector>
  </TitlesOfParts>
  <Company>TT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Tuấn VA</dc:creator>
  <cp:lastModifiedBy>GhostBTT</cp:lastModifiedBy>
  <cp:lastPrinted>2019-12-05T01:04:04Z</cp:lastPrinted>
  <dcterms:created xsi:type="dcterms:W3CDTF">2019-03-19T02:35:25Z</dcterms:created>
  <dcterms:modified xsi:type="dcterms:W3CDTF">2020-03-23T07:43:11Z</dcterms:modified>
</cp:coreProperties>
</file>